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COPACABANA\02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r:id="rId2"/>
    <sheet name="CAZUL" sheetId="34" r:id="rId3"/>
    <sheet name="DESPESAS" sheetId="33" r:id="rId4"/>
  </sheets>
  <definedNames>
    <definedName name="_xlnm._FilterDatabase" localSheetId="2" hidden="1">CAZUL!$A$1:$O$88</definedName>
    <definedName name="_xlnm._FilterDatabase" localSheetId="3" hidden="1">DESPESAS!$B$1:$C$194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2" i="31" l="1"/>
  <c r="I14" i="31" l="1"/>
  <c r="M77" i="31"/>
  <c r="J209" i="31" l="1"/>
  <c r="J208" i="31"/>
  <c r="J207" i="31"/>
  <c r="J206" i="31"/>
  <c r="J205" i="31"/>
  <c r="J204" i="31"/>
  <c r="J203" i="31"/>
  <c r="J202" i="31"/>
  <c r="J201" i="31"/>
  <c r="J200" i="31"/>
  <c r="J199" i="31"/>
  <c r="J198" i="31"/>
  <c r="J197" i="31"/>
  <c r="J196" i="31"/>
  <c r="J195" i="31"/>
  <c r="J194" i="31"/>
  <c r="J193" i="31"/>
  <c r="J192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J179" i="31"/>
  <c r="J178" i="31"/>
  <c r="J177" i="31"/>
  <c r="J176" i="31"/>
  <c r="J175" i="31"/>
  <c r="J174" i="31"/>
  <c r="J173" i="31"/>
  <c r="J172" i="31"/>
  <c r="J171" i="31"/>
  <c r="J170" i="31"/>
  <c r="J169" i="31"/>
  <c r="J168" i="31"/>
  <c r="J167" i="31"/>
  <c r="J166" i="31"/>
  <c r="J165" i="31"/>
  <c r="J164" i="31"/>
  <c r="J163" i="31"/>
  <c r="J162" i="31"/>
  <c r="J161" i="31"/>
  <c r="J160" i="31"/>
  <c r="J159" i="31"/>
  <c r="J158" i="31"/>
  <c r="J157" i="31"/>
  <c r="J156" i="31"/>
  <c r="J155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2" i="3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K209" i="31" l="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I62" i="31"/>
  <c r="H62" i="31" s="1"/>
  <c r="I63" i="31"/>
  <c r="H63" i="31" s="1"/>
  <c r="I64" i="31"/>
  <c r="H64" i="31" s="1"/>
  <c r="I65" i="31"/>
  <c r="H65" i="31" s="1"/>
  <c r="I66" i="31"/>
  <c r="H66" i="31" s="1"/>
  <c r="M41" i="31"/>
  <c r="N20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H114" i="31" s="1"/>
  <c r="G5" i="31" l="1"/>
  <c r="AA6" i="31" l="1"/>
  <c r="J6" i="31" s="1"/>
  <c r="AA7" i="31"/>
  <c r="J7" i="31" s="1"/>
  <c r="AA8" i="31"/>
  <c r="J8" i="31" s="1"/>
  <c r="AA9" i="31"/>
  <c r="J9" i="31" s="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J41" i="31" s="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K84" i="31" s="1"/>
  <c r="AA85" i="31"/>
  <c r="K85" i="31" s="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H14" i="3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J129" i="31" l="1"/>
  <c r="K129" i="31"/>
  <c r="J125" i="31"/>
  <c r="K125" i="31"/>
  <c r="J117" i="31"/>
  <c r="K117" i="31"/>
  <c r="J105" i="31"/>
  <c r="K105" i="31"/>
  <c r="J128" i="31"/>
  <c r="K128" i="31"/>
  <c r="J124" i="31"/>
  <c r="K124" i="31"/>
  <c r="J120" i="31"/>
  <c r="K120" i="31"/>
  <c r="J116" i="31"/>
  <c r="K116" i="31"/>
  <c r="J112" i="31"/>
  <c r="K112" i="31"/>
  <c r="J108" i="31"/>
  <c r="K108" i="31"/>
  <c r="J104" i="31"/>
  <c r="K104" i="31"/>
  <c r="J127" i="31"/>
  <c r="K127" i="31"/>
  <c r="J123" i="31"/>
  <c r="K123" i="31"/>
  <c r="J119" i="31"/>
  <c r="K119" i="31"/>
  <c r="J115" i="31"/>
  <c r="K115" i="31"/>
  <c r="J111" i="31"/>
  <c r="K111" i="31"/>
  <c r="J107" i="31"/>
  <c r="K107" i="31"/>
  <c r="J103" i="31"/>
  <c r="K103" i="31"/>
  <c r="J99" i="31"/>
  <c r="K99" i="31"/>
  <c r="J121" i="31"/>
  <c r="K121" i="31"/>
  <c r="J113" i="31"/>
  <c r="K113" i="31"/>
  <c r="J109" i="31"/>
  <c r="K109" i="31"/>
  <c r="J101" i="31"/>
  <c r="K101" i="31"/>
  <c r="J100" i="31"/>
  <c r="K100" i="31"/>
  <c r="J126" i="31"/>
  <c r="K126" i="31"/>
  <c r="J122" i="31"/>
  <c r="K122" i="31"/>
  <c r="J118" i="31"/>
  <c r="K118" i="31"/>
  <c r="J114" i="31"/>
  <c r="K114" i="31"/>
  <c r="J110" i="31"/>
  <c r="K110" i="31"/>
  <c r="J106" i="31"/>
  <c r="K106" i="31"/>
  <c r="J102" i="31"/>
  <c r="K102" i="31"/>
  <c r="J98" i="31"/>
  <c r="K98" i="31"/>
  <c r="K83" i="31"/>
  <c r="J83" i="31"/>
  <c r="K93" i="31"/>
  <c r="J93" i="31"/>
  <c r="J85" i="31"/>
  <c r="J77" i="31"/>
  <c r="K77" i="31"/>
  <c r="J69" i="31"/>
  <c r="K69" i="31"/>
  <c r="J37" i="31"/>
  <c r="K37" i="31"/>
  <c r="J33" i="31"/>
  <c r="K33" i="31"/>
  <c r="J29" i="31"/>
  <c r="K29" i="31"/>
  <c r="J25" i="31"/>
  <c r="K25" i="31"/>
  <c r="J21" i="31"/>
  <c r="K21" i="31"/>
  <c r="J17" i="31"/>
  <c r="K17" i="31"/>
  <c r="J13" i="31"/>
  <c r="K13" i="31"/>
  <c r="K9" i="31"/>
  <c r="K96" i="31"/>
  <c r="J96" i="31"/>
  <c r="K92" i="31"/>
  <c r="J92" i="31"/>
  <c r="K88" i="31"/>
  <c r="J88" i="31"/>
  <c r="J84" i="31"/>
  <c r="K80" i="31"/>
  <c r="J80" i="31"/>
  <c r="K76" i="31"/>
  <c r="J76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K8" i="31"/>
  <c r="J61" i="31"/>
  <c r="K61" i="31"/>
  <c r="J95" i="31"/>
  <c r="K95" i="31"/>
  <c r="J91" i="31"/>
  <c r="K91" i="31"/>
  <c r="J87" i="31"/>
  <c r="K87" i="31"/>
  <c r="K79" i="31"/>
  <c r="J79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51" i="31"/>
  <c r="J51" i="31"/>
  <c r="K43" i="31"/>
  <c r="J43" i="31"/>
  <c r="J39" i="31"/>
  <c r="K39" i="31"/>
  <c r="J35" i="31"/>
  <c r="K35" i="31"/>
  <c r="J31" i="31"/>
  <c r="K31" i="31"/>
  <c r="J27" i="31"/>
  <c r="K27" i="31"/>
  <c r="J23" i="31"/>
  <c r="K23" i="31"/>
  <c r="J19" i="31"/>
  <c r="K19" i="31"/>
  <c r="J15" i="31"/>
  <c r="K15" i="31"/>
  <c r="J11" i="31"/>
  <c r="K11" i="31"/>
  <c r="K7" i="31"/>
  <c r="K97" i="31"/>
  <c r="J97" i="31"/>
  <c r="K89" i="31"/>
  <c r="J89" i="31"/>
  <c r="J81" i="31"/>
  <c r="K81" i="31"/>
  <c r="J73" i="31"/>
  <c r="K73" i="31"/>
  <c r="J65" i="31"/>
  <c r="K65" i="31"/>
  <c r="J57" i="31"/>
  <c r="K57" i="31"/>
  <c r="J53" i="31"/>
  <c r="K53" i="31"/>
  <c r="J49" i="31"/>
  <c r="K49" i="31"/>
  <c r="J45" i="31"/>
  <c r="K45" i="31"/>
  <c r="J5" i="31"/>
  <c r="K5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K46" i="31"/>
  <c r="J46" i="31"/>
  <c r="K42" i="31"/>
  <c r="J42" i="31"/>
  <c r="K38" i="31"/>
  <c r="J38" i="31"/>
  <c r="K34" i="31"/>
  <c r="J34" i="31"/>
  <c r="K30" i="31"/>
  <c r="J30" i="31"/>
  <c r="K26" i="31"/>
  <c r="J26" i="31"/>
  <c r="K22" i="31"/>
  <c r="J22" i="31"/>
  <c r="K18" i="31"/>
  <c r="J18" i="31"/>
  <c r="K14" i="31"/>
  <c r="J14" i="31"/>
  <c r="K10" i="31"/>
  <c r="J10" i="31"/>
  <c r="K6" i="31"/>
  <c r="K41" i="31"/>
  <c r="J47" i="31"/>
  <c r="K47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</calcChain>
</file>

<file path=xl/sharedStrings.xml><?xml version="1.0" encoding="utf-8"?>
<sst xmlns="http://schemas.openxmlformats.org/spreadsheetml/2006/main" count="1648" uniqueCount="708">
  <si>
    <t>NOTA FISCAL</t>
  </si>
  <si>
    <t>OBSERVAÇÃO</t>
  </si>
  <si>
    <t>FETRANSPOR</t>
  </si>
  <si>
    <t>VALE TRANSPORTE</t>
  </si>
  <si>
    <t>ESPECIFARMA</t>
  </si>
  <si>
    <t>MATERIAL DE LIMPEZA</t>
  </si>
  <si>
    <t>BANCO</t>
  </si>
  <si>
    <t>BRADESCO</t>
  </si>
  <si>
    <t>GPS</t>
  </si>
  <si>
    <t>FUNDO FIXO</t>
  </si>
  <si>
    <t>CLARO S.A</t>
  </si>
  <si>
    <t>GUIA DE RECOLHIMENTO DO FGTS</t>
  </si>
  <si>
    <t>FGTS</t>
  </si>
  <si>
    <t>EVERALDO FONSECA DA SILVA</t>
  </si>
  <si>
    <t>CNPJ</t>
  </si>
  <si>
    <t>12.955.134/0001-45</t>
  </si>
  <si>
    <t>87.389.086/0001-74</t>
  </si>
  <si>
    <t>07.366.296/0001-08</t>
  </si>
  <si>
    <t>VIP SERVICE TRANSPORTES E LOCAÇÕES LTDA</t>
  </si>
  <si>
    <t>FORNECIMENTO DE ALIMENTAÇÃO</t>
  </si>
  <si>
    <t>LINDE GASES LTDA</t>
  </si>
  <si>
    <t>TARIFA LCTO CRED CONTA</t>
  </si>
  <si>
    <t>03.400.526/0001-57</t>
  </si>
  <si>
    <t>SERVIOESTE RIO DE JANEIRO LTDA</t>
  </si>
  <si>
    <t>AGUA E SECO LAVANDERIAS LTDA</t>
  </si>
  <si>
    <t>SERVIÇOS DE LAVANDERIA</t>
  </si>
  <si>
    <t>13.913.148/0001-69</t>
  </si>
  <si>
    <t>LOCAÇÃO DE EQUIPAMENTOS DE INFORMÁTICA</t>
  </si>
  <si>
    <t>BIOXXI SERVIÇOS DE ESTERILIZAÇÃO LTDA</t>
  </si>
  <si>
    <t>10.925.115/0001-40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</si>
  <si>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</si>
  <si>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</si>
  <si>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</si>
  <si>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</si>
  <si>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</si>
  <si>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</si>
  <si>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</si>
  <si>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</si>
  <si>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</si>
  <si>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</si>
  <si>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</si>
  <si>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</si>
  <si>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</si>
  <si>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</si>
  <si>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</si>
  <si>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</si>
  <si>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</si>
  <si>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</si>
  <si>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</si>
  <si>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</si>
  <si>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</si>
  <si>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</si>
  <si>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</si>
  <si>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</si>
  <si>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</si>
  <si>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</si>
  <si>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</si>
  <si>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</si>
  <si>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</si>
  <si>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</si>
  <si>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</si>
  <si>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</si>
  <si>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</si>
  <si>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</si>
  <si>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</si>
  <si>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</si>
  <si>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</si>
  <si>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</si>
  <si>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</si>
  <si>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</si>
  <si>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</si>
  <si>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</si>
  <si>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</si>
  <si>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</si>
  <si>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</si>
  <si>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</si>
  <si>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</si>
  <si>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</si>
  <si>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</si>
  <si>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</si>
  <si>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</si>
  <si>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</si>
  <si>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</si>
  <si>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</si>
  <si>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</si>
  <si>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</si>
  <si>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</si>
  <si>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</si>
  <si>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</si>
  <si>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</si>
  <si>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</si>
  <si>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</si>
  <si>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</si>
  <si>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</si>
  <si>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</si>
  <si>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</si>
  <si>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</si>
  <si>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</si>
  <si>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</si>
  <si>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</si>
  <si>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</si>
  <si>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</si>
  <si>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</si>
  <si>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</si>
  <si>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</si>
  <si>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</si>
  <si>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</si>
  <si>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</si>
  <si>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</si>
  <si>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</si>
  <si>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</si>
  <si>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</si>
  <si>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</si>
  <si>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</si>
  <si>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</si>
  <si>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</si>
  <si>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</si>
  <si>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</si>
  <si>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</si>
  <si>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</si>
  <si>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</si>
  <si>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</si>
  <si>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</si>
  <si>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</si>
  <si>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</si>
  <si>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</si>
  <si>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</si>
  <si>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</si>
  <si>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</si>
  <si>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</si>
  <si>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</si>
  <si>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</si>
  <si>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</si>
  <si>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</si>
  <si>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</si>
  <si>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</si>
  <si>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</si>
  <si>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</si>
  <si>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</si>
  <si>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</si>
  <si>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</si>
  <si>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</si>
  <si>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</si>
  <si>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</si>
  <si>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</si>
  <si>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</si>
  <si>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</si>
  <si>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</si>
  <si>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</si>
  <si>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</si>
  <si>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</si>
  <si>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</si>
  <si>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</si>
  <si>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</si>
  <si>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</si>
  <si>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</si>
  <si>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</si>
  <si>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</si>
  <si>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</si>
  <si>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</si>
  <si>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</si>
  <si>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</si>
  <si>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</si>
  <si>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</si>
  <si>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</si>
  <si>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</si>
  <si>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</si>
  <si>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</si>
  <si>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</si>
  <si>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</si>
  <si>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</si>
  <si>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</si>
  <si>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</si>
  <si>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</si>
  <si>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</si>
  <si>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</si>
  <si>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</si>
  <si>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</si>
  <si>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</si>
  <si>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</si>
  <si>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</si>
  <si>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</si>
  <si>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</si>
  <si>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</si>
  <si>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</si>
  <si>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</si>
  <si>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</si>
  <si>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</si>
  <si>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</si>
  <si>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</si>
  <si>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</si>
  <si>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</si>
  <si>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</si>
  <si>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</si>
  <si>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</si>
  <si>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</si>
  <si>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</si>
  <si>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</si>
  <si>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</si>
  <si>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</si>
  <si>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</si>
  <si>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</si>
  <si>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</si>
  <si>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</si>
  <si>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</si>
  <si>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</si>
  <si>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</si>
  <si>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</si>
  <si>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</si>
  <si>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</si>
  <si>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</si>
  <si>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</si>
  <si>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</si>
  <si>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</si>
  <si>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</si>
  <si>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</si>
  <si>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</si>
  <si>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</si>
  <si>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</si>
  <si>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</si>
  <si>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</si>
  <si>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</si>
  <si>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</si>
  <si>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</si>
  <si>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</si>
  <si>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</si>
  <si>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</si>
  <si>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</si>
  <si>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</si>
  <si>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</si>
  <si>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</si>
  <si>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</si>
  <si>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</si>
  <si>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</si>
  <si>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</si>
  <si>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</si>
  <si>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</si>
  <si>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</si>
  <si>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</si>
  <si>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</si>
  <si>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</si>
  <si>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</si>
  <si>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</si>
  <si>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</si>
  <si>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</si>
  <si>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</si>
  <si>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</si>
  <si>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</si>
  <si>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</si>
  <si>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</si>
  <si>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</si>
  <si>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</si>
  <si>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</si>
  <si>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</si>
  <si>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</si>
  <si>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</si>
  <si>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</si>
  <si>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</si>
  <si>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</si>
  <si>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</si>
  <si>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</si>
  <si>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</si>
  <si>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</si>
  <si>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</si>
  <si>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</si>
  <si>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</si>
  <si>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</si>
  <si>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</si>
  <si>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</si>
  <si>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</si>
  <si>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</si>
  <si>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</si>
  <si>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</si>
  <si>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</si>
  <si>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</si>
  <si>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</si>
  <si>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</si>
  <si>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</si>
  <si>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</si>
  <si>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</si>
  <si>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</si>
  <si>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</si>
  <si>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</si>
  <si>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</si>
  <si>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</si>
  <si>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</si>
  <si>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</si>
  <si>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</si>
  <si>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</si>
  <si>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</si>
  <si>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</si>
  <si>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</si>
  <si>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</si>
  <si>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</si>
  <si>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</si>
  <si>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</si>
  <si>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</si>
  <si>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</si>
  <si>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</si>
  <si>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</si>
  <si>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</si>
  <si>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</si>
  <si>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</si>
  <si>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</si>
  <si>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</si>
  <si>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</si>
  <si>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</si>
  <si>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</si>
  <si>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</si>
  <si>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</si>
  <si>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</si>
  <si>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</si>
  <si>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</si>
  <si>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</si>
  <si>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</si>
  <si>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</si>
  <si>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</si>
  <si>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</si>
  <si>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</si>
  <si>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</si>
  <si>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</si>
  <si>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</si>
  <si>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</si>
  <si>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</si>
  <si>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</si>
  <si>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</si>
  <si>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</si>
  <si>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</si>
  <si>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</si>
  <si>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</si>
  <si>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</si>
  <si>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</si>
  <si>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</si>
  <si>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</si>
  <si>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</si>
  <si>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</si>
  <si>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</si>
  <si>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</si>
  <si>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</si>
  <si>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</si>
  <si>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</si>
  <si>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</si>
  <si>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</si>
  <si>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</si>
  <si>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</si>
  <si>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</si>
  <si>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</si>
  <si>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</si>
  <si>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</si>
  <si>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</si>
  <si>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</si>
  <si>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</si>
  <si>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</si>
  <si>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</si>
  <si>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</si>
  <si>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</si>
  <si>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</si>
  <si>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</si>
  <si>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</si>
  <si>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</si>
  <si>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</si>
  <si>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</si>
  <si>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</si>
  <si>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</si>
  <si>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</si>
  <si>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</si>
  <si>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</si>
  <si>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</si>
  <si>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</si>
  <si>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</si>
  <si>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</si>
  <si>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</si>
  <si>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</si>
  <si>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</si>
  <si>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</si>
  <si>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</si>
  <si>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</si>
  <si>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</si>
  <si>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</si>
  <si>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</si>
  <si>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</si>
  <si>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</si>
  <si>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</si>
  <si>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</si>
  <si>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</si>
  <si>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</si>
  <si>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</si>
  <si>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</si>
  <si>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</si>
  <si>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</si>
  <si>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</si>
  <si>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</si>
  <si>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</si>
  <si>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</si>
  <si>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</si>
  <si>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</si>
  <si>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</si>
  <si>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</si>
  <si>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</si>
  <si>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</si>
  <si>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</si>
  <si>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</si>
  <si>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</si>
  <si>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</si>
  <si>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</si>
  <si>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</si>
  <si>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</si>
  <si>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</si>
  <si>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</si>
  <si>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</si>
  <si>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</si>
  <si>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</si>
  <si>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</si>
  <si>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</si>
  <si>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</si>
  <si>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</si>
  <si>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</si>
  <si>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</si>
  <si>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</si>
  <si>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</si>
  <si>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</si>
  <si>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</si>
  <si>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</si>
  <si>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</si>
  <si>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</si>
  <si>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</si>
  <si>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</si>
  <si>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</si>
  <si>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</si>
  <si>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</si>
  <si>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</si>
  <si>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Material Médico</t>
  </si>
  <si>
    <t>AVANTE BRASIL COMERCIO  EIRELI</t>
  </si>
  <si>
    <t>BRADESCO COPACABANA</t>
  </si>
  <si>
    <t/>
  </si>
  <si>
    <t>Manutenção de Equipamentos</t>
  </si>
  <si>
    <t>EASY POWER COM DE MAQ E EQUIPAMENTOS LTDA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</si>
  <si>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</si>
  <si>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</si>
  <si>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</si>
  <si>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</si>
  <si>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</si>
  <si>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FUTURA DISTRIBUIDORA DE MED. E PROD DE SAUDE LTDA</t>
  </si>
  <si>
    <t>Serviço de Ambulância</t>
  </si>
  <si>
    <t>RESGATE INVEST FACIL</t>
  </si>
  <si>
    <t>BD DIST DE MEDICAMENTOS E MATERIAL HOSPITALAR</t>
  </si>
  <si>
    <t>Manutenção Predial</t>
  </si>
  <si>
    <t>CONFIANÇA DIST. DE PRODUTOS LTDA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</si>
  <si>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</si>
  <si>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</si>
  <si>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</si>
  <si>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</si>
  <si>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</si>
  <si>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</si>
  <si>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</si>
  <si>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FP RESTAURANTE E COMERCIO DE ALIMENTOS EIRELI</t>
  </si>
  <si>
    <t>TRANSFERENCIA ENTRE CONTAS</t>
  </si>
  <si>
    <t>DOC/TED INTERNET TED INTERNET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</si>
  <si>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</si>
  <si>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</si>
  <si>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</si>
  <si>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</si>
  <si>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</si>
  <si>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</si>
  <si>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</si>
  <si>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</si>
  <si>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</si>
  <si>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GUIA DA PREVIDÊNCIA SOCIAL - GPS -  TERCEIROS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</si>
  <si>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</si>
  <si>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</si>
  <si>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</si>
  <si>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</si>
  <si>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</si>
  <si>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</si>
  <si>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</si>
  <si>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Fundo Fixo</t>
  </si>
  <si>
    <t>GILMAR DOS SANTOS OLIVEIRA</t>
  </si>
  <si>
    <t>Férias</t>
  </si>
  <si>
    <t>JUCIRA OLIVEIRA</t>
  </si>
  <si>
    <t>Serviço de lavanderia</t>
  </si>
  <si>
    <t>BLESSING MEDICINA LABORATORIAL E DIAGNO</t>
  </si>
  <si>
    <t>Serviço médico ocupacional</t>
  </si>
  <si>
    <t>CJF ASSESSORIA EM SEGURANÇA DO TRABALHO E SAUDE</t>
  </si>
  <si>
    <t>Serviço Jurídico</t>
  </si>
  <si>
    <t>BRUNO DE GOES GERBASE</t>
  </si>
  <si>
    <t>REVAL ATACADO DE PAPELARIA LTDA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</si>
  <si>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</si>
  <si>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</si>
  <si>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</si>
  <si>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</si>
  <si>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</si>
  <si>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</si>
  <si>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</si>
  <si>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</si>
  <si>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</si>
  <si>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</si>
  <si>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</si>
  <si>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</si>
  <si>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</si>
  <si>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</si>
  <si>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</si>
  <si>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</si>
  <si>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</si>
  <si>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</si>
  <si>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</si>
  <si>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</si>
  <si>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</si>
  <si>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</si>
  <si>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</si>
  <si>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</si>
  <si>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</si>
  <si>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</si>
  <si>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</si>
  <si>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</si>
  <si>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</si>
  <si>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TELEMAR NORTE LESTE S/A</t>
  </si>
  <si>
    <t>ANGELICA MORAES DUARTE</t>
  </si>
  <si>
    <t>FGTS e Multa de FGTS</t>
  </si>
  <si>
    <t xml:space="preserve">GUIA DE RECOLHIMENTO RESCISÓRIO DO FGTS </t>
  </si>
  <si>
    <t>LABORATÓRIO BIOMÉDICO LB LTDA</t>
  </si>
  <si>
    <t>CONTRATO DE GESTÃO</t>
  </si>
  <si>
    <t>INST. DIVA ALVES DO BRASIL</t>
  </si>
  <si>
    <t>TARIFA BANCÁRIA</t>
  </si>
  <si>
    <t>RAFAEL MOREIRA NUNES DA SILVA</t>
  </si>
  <si>
    <t xml:space="preserve">EDVALDO DE FREITAS PINHEIRO 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</si>
  <si>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</si>
  <si>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</si>
  <si>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</si>
  <si>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</si>
  <si>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</si>
  <si>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</si>
  <si>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</si>
  <si>
    <t>20/12/2019</t>
  </si>
  <si>
    <t>06/01/2020</t>
  </si>
  <si>
    <t>GRRF</t>
  </si>
  <si>
    <t>20/01/2020</t>
  </si>
  <si>
    <t>01/01/2020</t>
  </si>
  <si>
    <t>SOGAMAX DIST DE PROD FARMACEUTICOS ME</t>
  </si>
  <si>
    <t>REPASSE GOVERNO DO RIO DE JANEIRO</t>
  </si>
  <si>
    <t>COMP 01/2020</t>
  </si>
  <si>
    <t>03/01/2020</t>
  </si>
  <si>
    <t>21/01/2020</t>
  </si>
  <si>
    <t>N.I. PRODUTOS HOSPITALARES</t>
  </si>
  <si>
    <t>DOC/TED INTERNET DOC INTERNET</t>
  </si>
  <si>
    <t>22/01/2020</t>
  </si>
  <si>
    <t>30/01/2020</t>
  </si>
  <si>
    <t>02/01/2020</t>
  </si>
  <si>
    <t>31/01/2020</t>
  </si>
  <si>
    <t>00.857.492/0001-36</t>
  </si>
  <si>
    <t xml:space="preserve">TARIFA </t>
  </si>
  <si>
    <t>40.432.544/00062-69</t>
  </si>
  <si>
    <t>12.955.134/0001-95</t>
  </si>
  <si>
    <t>RECEITAS</t>
  </si>
  <si>
    <t>10.01</t>
  </si>
  <si>
    <t>CONTRATO DE GESTAO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</si>
  <si>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</si>
  <si>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</si>
  <si>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</si>
  <si>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</si>
  <si>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</si>
  <si>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</si>
  <si>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</si>
  <si>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</si>
  <si>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</si>
  <si>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</si>
  <si>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</si>
  <si>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</si>
  <si>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</si>
  <si>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</si>
  <si>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</si>
  <si>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</si>
  <si>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</si>
  <si>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</si>
  <si>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</si>
  <si>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BLOQUEIO JUDICIAL</t>
  </si>
  <si>
    <t>11.01.02</t>
  </si>
  <si>
    <t>DESBLOQUEIO JUDICIAL</t>
  </si>
  <si>
    <t>11.01.03</t>
  </si>
  <si>
    <t>APLIC.INVEST FACIL</t>
  </si>
  <si>
    <t>11.01.04</t>
  </si>
  <si>
    <t>11.01.05</t>
  </si>
  <si>
    <t>11.01.06</t>
  </si>
  <si>
    <t>RESGATE AUTOMATICO</t>
  </si>
  <si>
    <t>03/02/2020</t>
  </si>
  <si>
    <t>TARIFA BANCARIA PAGAMENTO FUNCs NET EMPRESA</t>
  </si>
  <si>
    <t>03/03/2020</t>
  </si>
  <si>
    <t>FATURA  5808069</t>
  </si>
  <si>
    <t>04/02/2020</t>
  </si>
  <si>
    <t>FUNDO FIXO COMP 01/2020</t>
  </si>
  <si>
    <t>07/02/2020</t>
  </si>
  <si>
    <t>FGTS COMP 01/2020</t>
  </si>
  <si>
    <t>06/02/2020</t>
  </si>
  <si>
    <t>05/02/2020</t>
  </si>
  <si>
    <t>1/6FATURA 1380750000417</t>
  </si>
  <si>
    <t>TOKIO MARINE SEGURADORA S.A</t>
  </si>
  <si>
    <t>04/12/2020</t>
  </si>
  <si>
    <t>1/6ANUIDADE 2020</t>
  </si>
  <si>
    <t>CONSELHO FEDERAL DE FARMACIA</t>
  </si>
  <si>
    <t>08/02/2020</t>
  </si>
  <si>
    <t>ANUIDADE COREM 2020</t>
  </si>
  <si>
    <t>CONSELHO REGIONAL DE ENFERMAGEM  DO RIO DE JANEIRO</t>
  </si>
  <si>
    <t>ISS COMP 01/2020</t>
  </si>
  <si>
    <t>NF 1755</t>
  </si>
  <si>
    <t>29/11/2019</t>
  </si>
  <si>
    <t>NF 815</t>
  </si>
  <si>
    <t>03/12/2019</t>
  </si>
  <si>
    <t>NF 1840</t>
  </si>
  <si>
    <t xml:space="preserve">novembro </t>
  </si>
  <si>
    <t>BLOQUEIO-ORDEM JUDICIAL OFICIO 20200001918970-00003</t>
  </si>
  <si>
    <t>11/02/2020</t>
  </si>
  <si>
    <t>TRCT CRISTIANO MARTELLETO FELIPE</t>
  </si>
  <si>
    <t xml:space="preserve">CRISTIANO MARTELLETO FELIPE </t>
  </si>
  <si>
    <t>AGUARDANDO NF</t>
  </si>
  <si>
    <t xml:space="preserve">FRIGELAR COMERCIO E INDUSTRIA LTDA </t>
  </si>
  <si>
    <t>GRRF CRISTIANO MARTELLETO FELIPE</t>
  </si>
  <si>
    <t>25/12/2019</t>
  </si>
  <si>
    <t>07/12/2019</t>
  </si>
  <si>
    <t>NF 6596</t>
  </si>
  <si>
    <t>13/02/2020</t>
  </si>
  <si>
    <t>NF 41</t>
  </si>
  <si>
    <t>15/02/2020</t>
  </si>
  <si>
    <t xml:space="preserve">Telefonia </t>
  </si>
  <si>
    <t>FATURA COMP 01/2020</t>
  </si>
  <si>
    <t>14/02/2020</t>
  </si>
  <si>
    <t>INTERNET</t>
  </si>
  <si>
    <t>17/02/2020</t>
  </si>
  <si>
    <t>NF 43111</t>
  </si>
  <si>
    <t>SHIMADZU DO BRASIL COMERCIO LTDA</t>
  </si>
  <si>
    <t>20/02/2020</t>
  </si>
  <si>
    <t>19/02/2020</t>
  </si>
  <si>
    <t>NF 43112</t>
  </si>
  <si>
    <t>18/02/2020</t>
  </si>
  <si>
    <t>DESBLOQ.ORDEM JUDICIAL Oficio 20200001918970-00003</t>
  </si>
  <si>
    <t>IRRF COMP 01/2020</t>
  </si>
  <si>
    <t>CSRF COMP 01/2020</t>
  </si>
  <si>
    <t>MINISTERIO DA FAZENDA - IRRF  COD 1708</t>
  </si>
  <si>
    <t>NF 27</t>
  </si>
  <si>
    <t>21/02/2020</t>
  </si>
  <si>
    <t>NF 1347</t>
  </si>
  <si>
    <t xml:space="preserve">JANEIRO </t>
  </si>
  <si>
    <t>NF 638</t>
  </si>
  <si>
    <t>NF 1517</t>
  </si>
  <si>
    <t>NF 75588</t>
  </si>
  <si>
    <t>NF 49</t>
  </si>
  <si>
    <t>NF 25</t>
  </si>
  <si>
    <t>NF 84</t>
  </si>
  <si>
    <t>NF 135</t>
  </si>
  <si>
    <t>NF 23756</t>
  </si>
  <si>
    <t>NF 122632</t>
  </si>
  <si>
    <t xml:space="preserve">ESPECIFARMA COM. DE MED. E PROD. HOSPITARES LTDA </t>
  </si>
  <si>
    <t>NF 14537</t>
  </si>
  <si>
    <t>NF 262280</t>
  </si>
  <si>
    <t>NF 242859</t>
  </si>
  <si>
    <t>NF 262222</t>
  </si>
  <si>
    <t>1/2NF 8399</t>
  </si>
  <si>
    <t>SEMEAR DISTRIBUIDORA EIRELI EPP</t>
  </si>
  <si>
    <t>NF 10438</t>
  </si>
  <si>
    <t>NF S00387</t>
  </si>
  <si>
    <t>NEO TECNOLOGIA DA INFORMATICA LTDA</t>
  </si>
  <si>
    <t>01/02/2020</t>
  </si>
  <si>
    <t>RATEIO COMP 02/2020</t>
  </si>
  <si>
    <t>10/02/2020</t>
  </si>
  <si>
    <t>FOLHA COMP 01/2020</t>
  </si>
  <si>
    <t>FOLHA DE PAGAMENTO 11/2019</t>
  </si>
  <si>
    <t>28/09/2019</t>
  </si>
  <si>
    <t>4/9FATURA 223</t>
  </si>
  <si>
    <t>27/02/2020</t>
  </si>
  <si>
    <t>02/03/2020</t>
  </si>
  <si>
    <t>NF 175601</t>
  </si>
  <si>
    <t>29/02/2020</t>
  </si>
  <si>
    <t>NF 105329</t>
  </si>
  <si>
    <t>ANBIOTON IMPORTADORA LTDA</t>
  </si>
  <si>
    <t>28/02/2020</t>
  </si>
  <si>
    <t>NF 21057</t>
  </si>
  <si>
    <t>VOLGEN HOSPITALAR LTDA ME</t>
  </si>
  <si>
    <t>NF 10015</t>
  </si>
  <si>
    <t>STOCK MED DIST DE PRODUTOS  FARMACEUTICOS</t>
  </si>
  <si>
    <t>17/11/2019</t>
  </si>
  <si>
    <t>17/10/2019</t>
  </si>
  <si>
    <t>NF 894</t>
  </si>
  <si>
    <t>FATURA 44667441</t>
  </si>
  <si>
    <t>01/03/2020</t>
  </si>
  <si>
    <t>NF 245348</t>
  </si>
  <si>
    <t xml:space="preserve">RESGATE </t>
  </si>
  <si>
    <t xml:space="preserve">GRF </t>
  </si>
  <si>
    <t>REPASSE</t>
  </si>
  <si>
    <t xml:space="preserve">BLOQUEIO </t>
  </si>
  <si>
    <t>TRCT</t>
  </si>
  <si>
    <t xml:space="preserve">DESBLOQUEIO </t>
  </si>
  <si>
    <t xml:space="preserve">INSTITUTO DIVA ALVES DO BRASIL </t>
  </si>
  <si>
    <t xml:space="preserve">FOLHA </t>
  </si>
  <si>
    <t>Tokio Marine Seguradora S.A</t>
  </si>
  <si>
    <t>04.99.02</t>
  </si>
  <si>
    <t xml:space="preserve">CONSELHO REGIONAL  DE ENFERMAGEM </t>
  </si>
  <si>
    <t xml:space="preserve">TELEFONIA </t>
  </si>
  <si>
    <t>33.164.021/0001-00</t>
  </si>
  <si>
    <t>60.984.473/0001-00</t>
  </si>
  <si>
    <t>27.149.095/0001-66</t>
  </si>
  <si>
    <t>29.601.926/0001-14</t>
  </si>
  <si>
    <t>20.650.862/0001-77</t>
  </si>
  <si>
    <t>14.229.337/0001-80</t>
  </si>
  <si>
    <t>11.260.846/0001-87</t>
  </si>
  <si>
    <t>58.752.460/0001-56</t>
  </si>
  <si>
    <t>92.660.406/0001-19</t>
  </si>
  <si>
    <t>00.085.822/0001-12</t>
  </si>
  <si>
    <t>10.269.296/0001-02</t>
  </si>
  <si>
    <t>03.184.220/0001-00</t>
  </si>
  <si>
    <t xml:space="preserve">AR CONDICIONADO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</si>
</sst>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vertical="center"/>
    </xf>
    <xf numFmtId="4" fontId="17" fillId="0" borderId="0" xfId="0" applyNumberFormat="1" applyFont="1"/>
    <xf numFmtId="4" fontId="18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left"/>
    </xf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1" fillId="0" borderId="0" xfId="0" applyFont="1"/>
    <xf numFmtId="0" fontId="22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2628899</xdr:colOff>
      <xdr:row>2</xdr:row>
      <xdr:rowOff>276224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91" sqref="B91"/>
    </sheetView>
  </sheetViews>
  <sheetFormatPr defaultColWidth="9.140625" defaultRowHeight="12.75" x14ac:dyDescent="0.25"/>
  <cols>
    <col min="1" max="1" width="20.140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1" customWidth="1"/>
    <col min="6" max="6" width="14.5703125" style="21" customWidth="1"/>
    <col min="7" max="7" width="16.28515625" style="12" customWidth="1"/>
    <col min="8" max="8" width="20.7109375" style="39" customWidth="1"/>
    <col min="9" max="9" width="48.28515625" style="39" bestFit="1" customWidth="1"/>
    <col min="10" max="10" width="16" style="39" customWidth="1"/>
    <col min="11" max="11" width="57.5703125" style="39" customWidth="1"/>
    <col min="12" max="12" width="19.85546875" style="12" customWidth="1"/>
    <col min="13" max="13" width="23.42578125" style="12" customWidth="1"/>
    <col min="14" max="14" width="22.28515625" style="21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11.140625" style="69" customWidth="1"/>
    <col min="28" max="16384" width="9.140625" style="12"/>
  </cols>
  <sheetData>
    <row r="1" spans="1:47" s="15" customFormat="1" x14ac:dyDescent="0.25">
      <c r="E1" s="26"/>
      <c r="F1" s="41"/>
      <c r="G1" s="81"/>
      <c r="H1" s="82"/>
      <c r="I1" s="46"/>
      <c r="J1" s="46"/>
      <c r="K1" s="46"/>
      <c r="L1" s="16" t="s">
        <v>35</v>
      </c>
      <c r="M1" s="17">
        <v>25252.38</v>
      </c>
      <c r="N1" s="26"/>
      <c r="AA1" s="69"/>
    </row>
    <row r="2" spans="1:47" s="15" customFormat="1" x14ac:dyDescent="0.25">
      <c r="E2" s="26"/>
      <c r="F2" s="41"/>
      <c r="G2" s="83"/>
      <c r="H2" s="84"/>
      <c r="I2" s="46"/>
      <c r="J2" s="46"/>
      <c r="K2" s="46"/>
      <c r="L2" s="16" t="s">
        <v>36</v>
      </c>
      <c r="M2" s="17">
        <v>137915.85</v>
      </c>
      <c r="N2" s="26"/>
      <c r="AA2" s="69"/>
    </row>
    <row r="3" spans="1:47" s="15" customFormat="1" ht="23.25" customHeight="1" x14ac:dyDescent="0.25">
      <c r="C3" s="42"/>
      <c r="D3" s="42"/>
      <c r="E3" s="42"/>
      <c r="F3" s="42"/>
      <c r="G3" s="42"/>
      <c r="H3" s="46"/>
      <c r="I3" s="46"/>
      <c r="J3" s="46"/>
      <c r="K3" s="46"/>
      <c r="L3" s="42"/>
      <c r="M3" s="44" t="s">
        <v>82</v>
      </c>
      <c r="N3" s="45">
        <v>1</v>
      </c>
      <c r="AA3" s="69"/>
    </row>
    <row r="4" spans="1:47" s="19" customFormat="1" ht="25.5" x14ac:dyDescent="0.2">
      <c r="A4" s="18"/>
      <c r="B4" s="87" t="s">
        <v>73</v>
      </c>
      <c r="C4" s="87" t="s">
        <v>74</v>
      </c>
      <c r="D4" s="87" t="s">
        <v>75</v>
      </c>
      <c r="E4" s="87" t="s">
        <v>76</v>
      </c>
      <c r="F4" s="87" t="s">
        <v>77</v>
      </c>
      <c r="G4" s="87" t="s">
        <v>31</v>
      </c>
      <c r="H4" s="87" t="s">
        <v>14</v>
      </c>
      <c r="I4" s="87" t="s">
        <v>78</v>
      </c>
      <c r="J4" s="87" t="s">
        <v>44</v>
      </c>
      <c r="K4" s="87" t="s">
        <v>79</v>
      </c>
      <c r="L4" s="87" t="s">
        <v>80</v>
      </c>
      <c r="M4" s="87" t="s">
        <v>81</v>
      </c>
      <c r="N4" s="87" t="s">
        <v>37</v>
      </c>
      <c r="O4" s="87" t="s">
        <v>6</v>
      </c>
      <c r="P4" s="87" t="s">
        <v>1</v>
      </c>
      <c r="AA4" s="92"/>
    </row>
    <row r="5" spans="1:47" s="31" customFormat="1" x14ac:dyDescent="0.2">
      <c r="A5" s="28"/>
      <c r="B5" s="27" t="s">
        <v>87</v>
      </c>
      <c r="C5" s="79" t="s">
        <v>549</v>
      </c>
      <c r="D5" s="38">
        <v>2</v>
      </c>
      <c r="E5" s="7" t="str">
        <f>CAZUL!B2</f>
        <v>03/02/2020</v>
      </c>
      <c r="F5" s="43" t="str">
        <f>CAZUL!N2</f>
        <v>03/02/2020</v>
      </c>
      <c r="G5" s="29" t="str">
        <f>DESPESAS!D2</f>
        <v xml:space="preserve">UPA COPACABANA </v>
      </c>
      <c r="H5" s="65" t="str">
        <f>IFERROR(VLOOKUP(I5,FORNECEDOR!$A$1:$B$301,2,FALSE),)</f>
        <v>60.746.948/0001-12</v>
      </c>
      <c r="I5" s="68" t="str">
        <f>CAZUL!E2</f>
        <v>BANCO BRADESCO</v>
      </c>
      <c r="J5" s="38" t="str">
        <f>IFERROR(VLOOKUP(AA5,DESPESAS!$A$2:$B$311,2,FALSE),)</f>
        <v>06.01.01</v>
      </c>
      <c r="K5" s="38" t="str">
        <f>IFERROR(VLOOKUP(AA5,DESPESAS!$A$2:$C$311,3,FALSE),)</f>
        <v>TARIFAS</v>
      </c>
      <c r="L5" s="30">
        <f>CAZUL!F2</f>
        <v>0</v>
      </c>
      <c r="M5" s="64">
        <f>CAZUL!G2</f>
        <v>8</v>
      </c>
      <c r="N5" s="30">
        <f>CAZUL!H2</f>
        <v>0</v>
      </c>
      <c r="O5" s="7" t="str">
        <f>DESPESAS!E2</f>
        <v>BRADESCO</v>
      </c>
      <c r="P5" s="29"/>
      <c r="AA5" s="66" t="str">
        <f>CAZUL!C2</f>
        <v>Tarifas Bancárias</v>
      </c>
    </row>
    <row r="6" spans="1:47" s="32" customFormat="1" ht="12.75" customHeight="1" x14ac:dyDescent="0.25">
      <c r="A6" s="22"/>
      <c r="B6" s="27" t="s">
        <v>87</v>
      </c>
      <c r="C6" s="38" t="s">
        <v>683</v>
      </c>
      <c r="D6" s="38">
        <v>9443192</v>
      </c>
      <c r="E6" s="7" t="str">
        <f>CAZUL!B3</f>
        <v>03/02/2020</v>
      </c>
      <c r="F6" s="43" t="str">
        <f>CAZUL!N3</f>
        <v>03/02/2020</v>
      </c>
      <c r="G6" s="29" t="str">
        <f>DESPESAS!D2</f>
        <v xml:space="preserve">UPA COPACABANA </v>
      </c>
      <c r="H6" s="65" t="str">
        <f>IFERROR(VLOOKUP(I6,FORNECEDOR!$A$1:$B$301,2,FALSE),)</f>
        <v>60.746.948/0001-12</v>
      </c>
      <c r="I6" s="68" t="str">
        <f>CAZUL!E3</f>
        <v>BANCO BRADESCO</v>
      </c>
      <c r="J6" s="38" t="str">
        <f>IFERROR(VLOOKUP(AA6,DESPESAS!$A$2:$B$311,2,FALSE),)</f>
        <v>11.01.01</v>
      </c>
      <c r="K6" s="38" t="str">
        <f>IFERROR(VLOOKUP(AA6,DESPESAS!$A$2:$C$311,3,FALSE),)</f>
        <v>RESGATE AUTOMATICO</v>
      </c>
      <c r="L6" s="30">
        <f>CAZUL!F3</f>
        <v>10</v>
      </c>
      <c r="M6" s="64">
        <f>CAZUL!G3</f>
        <v>0</v>
      </c>
      <c r="N6" s="30">
        <f>CAZUL!H3</f>
        <v>2.999999999731517</v>
      </c>
      <c r="O6" s="7" t="str">
        <f>DESPESAS!E2</f>
        <v>BRADESCO</v>
      </c>
      <c r="P6" s="22"/>
      <c r="AA6" s="66" t="str">
        <f>CAZUL!C3</f>
        <v>RESGATE INVESTIMENTO</v>
      </c>
    </row>
    <row r="7" spans="1:47" s="32" customFormat="1" x14ac:dyDescent="0.25">
      <c r="A7" s="22"/>
      <c r="B7" s="27" t="s">
        <v>87</v>
      </c>
      <c r="C7" s="38" t="s">
        <v>499</v>
      </c>
      <c r="D7" s="38">
        <v>179</v>
      </c>
      <c r="E7" s="7" t="str">
        <f>CAZUL!B4</f>
        <v>02/01/2020</v>
      </c>
      <c r="F7" s="43" t="str">
        <f>CAZUL!N4</f>
        <v>04/02/2020</v>
      </c>
      <c r="G7" s="29" t="str">
        <f>DESPESAS!D2</f>
        <v xml:space="preserve">UPA COPACABANA </v>
      </c>
      <c r="H7" s="65" t="str">
        <f>IFERROR(VLOOKUP(I7,FORNECEDOR!$A$1:$B$301,2,FALSE),)</f>
        <v>33747288/0001-11</v>
      </c>
      <c r="I7" s="68" t="str">
        <f>CAZUL!E4</f>
        <v>FETRANSPOR</v>
      </c>
      <c r="J7" s="38" t="str">
        <f>IFERROR(VLOOKUP(AA7,DESPESAS!$A$2:$B$311,2,FALSE),)</f>
        <v>01.02.01</v>
      </c>
      <c r="K7" s="38" t="str">
        <f>IFERROR(VLOOKUP(AA7,DESPESAS!$A$2:$C$311,3,FALSE),)</f>
        <v>VALE TRANSPORTE</v>
      </c>
      <c r="L7" s="30">
        <f>CAZUL!F4</f>
        <v>0</v>
      </c>
      <c r="M7" s="64">
        <f>CAZUL!G4</f>
        <v>28.35</v>
      </c>
      <c r="N7" s="30">
        <f>CAZUL!H4</f>
        <v>-25.350000000268484</v>
      </c>
      <c r="O7" s="7" t="str">
        <f>DESPESAS!E2</f>
        <v>BRADESCO</v>
      </c>
      <c r="P7" s="22"/>
      <c r="AA7" s="66" t="str">
        <f>CAZUL!C4</f>
        <v>Vale-Transporte</v>
      </c>
    </row>
    <row r="8" spans="1:47" s="33" customFormat="1" x14ac:dyDescent="0.25">
      <c r="A8" s="22"/>
      <c r="B8" s="27" t="s">
        <v>87</v>
      </c>
      <c r="C8" s="38" t="s">
        <v>558</v>
      </c>
      <c r="D8" s="38">
        <v>3934409</v>
      </c>
      <c r="E8" s="7" t="str">
        <f>CAZUL!B5</f>
        <v>04/02/2020</v>
      </c>
      <c r="F8" s="43" t="str">
        <f>CAZUL!N5</f>
        <v>04/02/2020</v>
      </c>
      <c r="G8" s="29" t="str">
        <f>DESPESAS!D2</f>
        <v xml:space="preserve">UPA COPACABANA </v>
      </c>
      <c r="H8" s="65" t="str">
        <f>IFERROR(VLOOKUP(I8,FORNECEDOR!$A$1:$B$301,2,FALSE),)</f>
        <v>677.560.345-20</v>
      </c>
      <c r="I8" s="68" t="str">
        <f>CAZUL!E5</f>
        <v>GILMAR DOS SANTOS OLIVEIRA</v>
      </c>
      <c r="J8" s="38" t="str">
        <f>IFERROR(VLOOKUP(AA8,DESPESAS!$A$2:$B$311,2,FALSE),)</f>
        <v>07.99.01</v>
      </c>
      <c r="K8" s="38" t="str">
        <f>IFERROR(VLOOKUP(AA8,DESPESAS!$A$2:$C$311,3,FALSE),)</f>
        <v>OUTRAS</v>
      </c>
      <c r="L8" s="30">
        <f>CAZUL!F5</f>
        <v>0</v>
      </c>
      <c r="M8" s="64">
        <f>CAZUL!G5</f>
        <v>304.02999999999997</v>
      </c>
      <c r="N8" s="30">
        <f>CAZUL!H5</f>
        <v>-329.38000000026847</v>
      </c>
      <c r="O8" s="7" t="str">
        <f>DESPESAS!E2</f>
        <v>BRADESCO</v>
      </c>
      <c r="P8" s="22"/>
      <c r="Q8" s="34"/>
      <c r="R8" s="34"/>
      <c r="S8" s="34"/>
      <c r="T8" s="34"/>
      <c r="U8" s="34"/>
      <c r="V8" s="34"/>
      <c r="W8" s="34"/>
      <c r="X8" s="34"/>
      <c r="Y8" s="34"/>
      <c r="Z8" s="34"/>
      <c r="AA8" s="66" t="str">
        <f>CAZUL!C5</f>
        <v>Fundo Fixo</v>
      </c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s="34" customFormat="1" x14ac:dyDescent="0.25">
      <c r="A9" s="33"/>
      <c r="B9" s="27" t="s">
        <v>87</v>
      </c>
      <c r="C9" s="38" t="s">
        <v>684</v>
      </c>
      <c r="D9" s="38">
        <v>5665513</v>
      </c>
      <c r="E9" s="7" t="str">
        <f>CAZUL!B6</f>
        <v>01/01/2020</v>
      </c>
      <c r="F9" s="43" t="str">
        <f>CAZUL!N6</f>
        <v>04/02/2020</v>
      </c>
      <c r="G9" s="29" t="str">
        <f>DESPESAS!D2</f>
        <v xml:space="preserve">UPA COPACABANA </v>
      </c>
      <c r="H9" s="65" t="str">
        <f>IFERROR(VLOOKUP(I9,FORNECEDOR!$A$1:$B$301,2,FALSE),)</f>
        <v>12.955.134-0007-30</v>
      </c>
      <c r="I9" s="68" t="str">
        <f>CAZUL!E6</f>
        <v>GUIA DE RECOLHIMENTO DO FGTS</v>
      </c>
      <c r="J9" s="38" t="str">
        <f>IFERROR(VLOOKUP(AA9,DESPESAS!$A$2:$B$311,2,FALSE),)</f>
        <v>01.03.01</v>
      </c>
      <c r="K9" s="38" t="str">
        <f>IFERROR(VLOOKUP(AA9,DESPESAS!$A$2:$C$311,3,FALSE),)</f>
        <v>FGTS</v>
      </c>
      <c r="L9" s="30">
        <f>CAZUL!F6</f>
        <v>0</v>
      </c>
      <c r="M9" s="64">
        <f>CAZUL!G6</f>
        <v>22168.18</v>
      </c>
      <c r="N9" s="30">
        <f>CAZUL!H6</f>
        <v>-22497.560000000271</v>
      </c>
      <c r="O9" s="7" t="str">
        <f>DESPESAS!E2</f>
        <v>BRADESCO</v>
      </c>
      <c r="P9" s="22"/>
      <c r="AA9" s="66" t="str">
        <f>CAZUL!C6</f>
        <v>FGTS Mensal</v>
      </c>
    </row>
    <row r="10" spans="1:47" s="32" customFormat="1" x14ac:dyDescent="0.25">
      <c r="A10" s="33" t="s">
        <v>40</v>
      </c>
      <c r="B10" s="27" t="s">
        <v>87</v>
      </c>
      <c r="C10" s="38" t="s">
        <v>558</v>
      </c>
      <c r="D10" s="38">
        <v>4510153</v>
      </c>
      <c r="E10" s="7" t="str">
        <f>CAZUL!B7</f>
        <v>04/02/2020</v>
      </c>
      <c r="F10" s="43" t="str">
        <f>CAZUL!N7</f>
        <v>04/02/2020</v>
      </c>
      <c r="G10" s="29" t="str">
        <f>DESPESAS!D2</f>
        <v xml:space="preserve">UPA COPACABANA </v>
      </c>
      <c r="H10" s="65" t="str">
        <f>IFERROR(VLOOKUP(I10,FORNECEDOR!$A$1:$B$301,2,FALSE),)</f>
        <v>12.955.134/0001-45</v>
      </c>
      <c r="I10" s="68" t="str">
        <f>CAZUL!E7</f>
        <v xml:space="preserve">INSTITUTO DIVA ALVES DO BRASIL </v>
      </c>
      <c r="J10" s="38" t="str">
        <f>IFERROR(VLOOKUP(AA10,DESPESAS!$A$2:$B$311,2,FALSE),)</f>
        <v>07.03.01</v>
      </c>
      <c r="K10" s="38" t="str">
        <f>IFERROR(VLOOKUP(AA10,DESPESAS!$A$2:$C$311,3,FALSE),)</f>
        <v>RATEIO DAS DESPESAS DA SEDE DA CONTRATADA</v>
      </c>
      <c r="L10" s="30">
        <f>CAZUL!F7</f>
        <v>0</v>
      </c>
      <c r="M10" s="64">
        <f>CAZUL!G7</f>
        <v>35332.93</v>
      </c>
      <c r="N10" s="30">
        <f>CAZUL!H7</f>
        <v>0</v>
      </c>
      <c r="O10" s="7" t="str">
        <f>DESPESAS!E2</f>
        <v>BRADESCO</v>
      </c>
      <c r="P10" s="22"/>
      <c r="AA10" s="66" t="str">
        <f>CAZUL!C7</f>
        <v>Rateio Sede</v>
      </c>
    </row>
    <row r="11" spans="1:47" s="32" customFormat="1" x14ac:dyDescent="0.25">
      <c r="A11" s="22"/>
      <c r="B11" s="27" t="s">
        <v>87</v>
      </c>
      <c r="C11" s="38" t="s">
        <v>685</v>
      </c>
      <c r="D11" s="38">
        <v>1158</v>
      </c>
      <c r="E11" s="7" t="str">
        <f>CAZUL!B8</f>
        <v>04/02/2020</v>
      </c>
      <c r="F11" s="43" t="str">
        <f>CAZUL!N8</f>
        <v>04/02/2020</v>
      </c>
      <c r="G11" s="29" t="str">
        <f>DESPESAS!D2</f>
        <v xml:space="preserve">UPA COPACABANA </v>
      </c>
      <c r="H11" s="65" t="str">
        <f>IFERROR(VLOOKUP(I11,FORNECEDOR!$A$1:$B$301,2,FALSE),)</f>
        <v>42.498.600/0001-71</v>
      </c>
      <c r="I11" s="68" t="str">
        <f>CAZUL!E8</f>
        <v>GOVERNO RIO DE JANEIRO</v>
      </c>
      <c r="J11" s="38" t="str">
        <f>IFERROR(VLOOKUP(AA11,DESPESAS!$A$2:$B$311,2,FALSE),)</f>
        <v>10.02.05</v>
      </c>
      <c r="K11" s="38" t="str">
        <f>IFERROR(VLOOKUP(AA11,DESPESAS!$A$2:$C$311,3,FALSE),)</f>
        <v>RECEITA PARA INVESTIMENTO</v>
      </c>
      <c r="L11" s="30">
        <f>CAZUL!F8</f>
        <v>58050</v>
      </c>
      <c r="M11" s="64">
        <f>CAZUL!G8</f>
        <v>0</v>
      </c>
      <c r="N11" s="30">
        <f>CAZUL!H8</f>
        <v>219.50999999973283</v>
      </c>
      <c r="O11" s="7" t="str">
        <f>DESPESAS!E2</f>
        <v>BRADESCO</v>
      </c>
      <c r="P11" s="22"/>
      <c r="AA11" s="66" t="str">
        <f>CAZUL!C8</f>
        <v>RECEITA INVESTIMENTO</v>
      </c>
    </row>
    <row r="12" spans="1:47" s="32" customFormat="1" ht="12.75" customHeight="1" x14ac:dyDescent="0.25">
      <c r="A12" s="22"/>
      <c r="B12" s="27" t="s">
        <v>87</v>
      </c>
      <c r="C12" s="38" t="s">
        <v>499</v>
      </c>
      <c r="D12" s="38">
        <v>178</v>
      </c>
      <c r="E12" s="7" t="str">
        <f>CAZUL!B9</f>
        <v>05/02/2020</v>
      </c>
      <c r="F12" s="43" t="str">
        <f>CAZUL!N9</f>
        <v>04/02/2020</v>
      </c>
      <c r="G12" s="29" t="str">
        <f>DESPESAS!D2</f>
        <v xml:space="preserve">UPA COPACABANA </v>
      </c>
      <c r="H12" s="65" t="str">
        <f>IFERROR(VLOOKUP(I12,FORNECEDOR!$A$1:$B$301,2,FALSE),)</f>
        <v>33.164.021/0001-00</v>
      </c>
      <c r="I12" s="68" t="str">
        <f>CAZUL!E9</f>
        <v>TOKIO MARINE SEGURADORA S.A</v>
      </c>
      <c r="J12" s="38" t="str">
        <f>IFERROR(VLOOKUP(AA12,DESPESAS!$A$2:$B$311,2,FALSE),)</f>
        <v>03.18.01</v>
      </c>
      <c r="K12" s="38" t="str">
        <f>IFERROR(VLOOKUP(AA12,DESPESAS!$A$2:$C$311,3,FALSE),)</f>
        <v>SEGUROS</v>
      </c>
      <c r="L12" s="30">
        <f>CAZUL!F9</f>
        <v>0</v>
      </c>
      <c r="M12" s="64">
        <f>CAZUL!G9</f>
        <v>218.51</v>
      </c>
      <c r="N12" s="30">
        <f>CAZUL!H9</f>
        <v>0.99999999973283593</v>
      </c>
      <c r="O12" s="7" t="str">
        <f>DESPESAS!E2</f>
        <v>BRADESCO</v>
      </c>
      <c r="P12" s="22"/>
      <c r="AA12" s="66" t="str">
        <f>CAZUL!C9</f>
        <v>Tokio Marine Seguradora S.A</v>
      </c>
    </row>
    <row r="13" spans="1:47" s="32" customFormat="1" ht="12.75" customHeight="1" x14ac:dyDescent="0.25">
      <c r="A13" s="22"/>
      <c r="B13" s="27" t="s">
        <v>87</v>
      </c>
      <c r="C13" s="38" t="s">
        <v>499</v>
      </c>
      <c r="D13" s="38">
        <v>181</v>
      </c>
      <c r="E13" s="7" t="str">
        <f>CAZUL!B10</f>
        <v>04/12/2020</v>
      </c>
      <c r="F13" s="43" t="str">
        <f>CAZUL!N10</f>
        <v>05/02/2020</v>
      </c>
      <c r="G13" s="29" t="str">
        <f>DESPESAS!D2</f>
        <v xml:space="preserve">UPA COPACABANA </v>
      </c>
      <c r="H13" s="65" t="str">
        <f>IFERROR(VLOOKUP(I13,FORNECEDOR!$A$1:$B$301,2,FALSE),)</f>
        <v>60.984.473/0001-00</v>
      </c>
      <c r="I13" s="68" t="str">
        <f>CAZUL!E10</f>
        <v>CONSELHO FEDERAL DE FARMACIA</v>
      </c>
      <c r="J13" s="38" t="str">
        <f>IFERROR(VLOOKUP(AA13,DESPESAS!$A$2:$B$311,2,FALSE),)</f>
        <v>04.99.01</v>
      </c>
      <c r="K13" s="38" t="str">
        <f>IFERROR(VLOOKUP(AA13,DESPESAS!$A$2:$C$311,3,FALSE),)</f>
        <v>OUTRAS TAXAS/IMPOSTOS/ CONTRIBUIÇÕES</v>
      </c>
      <c r="L13" s="30">
        <f>CAZUL!F10</f>
        <v>0</v>
      </c>
      <c r="M13" s="64">
        <f>CAZUL!G10</f>
        <v>125.71</v>
      </c>
      <c r="N13" s="30">
        <f>CAZUL!H10</f>
        <v>-124.71000000026716</v>
      </c>
      <c r="O13" s="7" t="str">
        <f>DESPESAS!E2</f>
        <v>BRADESCO</v>
      </c>
      <c r="P13" s="22"/>
      <c r="AA13" s="66" t="str">
        <f>CAZUL!C10</f>
        <v>CONSELHO FEDERAL DE FARMACIA</v>
      </c>
    </row>
    <row r="14" spans="1:47" s="32" customFormat="1" ht="12.75" customHeight="1" x14ac:dyDescent="0.25">
      <c r="A14" s="22" t="s">
        <v>39</v>
      </c>
      <c r="B14" s="27" t="s">
        <v>87</v>
      </c>
      <c r="C14" s="38" t="s">
        <v>499</v>
      </c>
      <c r="D14" s="38">
        <v>180</v>
      </c>
      <c r="E14" s="7" t="str">
        <f>CAZUL!B11</f>
        <v>03/02/2020</v>
      </c>
      <c r="F14" s="43" t="str">
        <f>CAZUL!N11</f>
        <v>05/02/2020</v>
      </c>
      <c r="G14" s="29" t="str">
        <f>DESPESAS!D2</f>
        <v xml:space="preserve">UPA COPACABANA </v>
      </c>
      <c r="H14" s="65" t="str">
        <f>IFERROR(VLOOKUP(I14,FORNECEDOR!$A$1:$B$301,2,FALSE),)</f>
        <v>27.149.095/0001-66</v>
      </c>
      <c r="I14" s="68" t="str">
        <f>CAZUL!E11</f>
        <v>CONSELHO REGIONAL DE ENFERMAGEM  DO RIO DE JANEIRO</v>
      </c>
      <c r="J14" s="38" t="str">
        <f>IFERROR(VLOOKUP(AA14,DESPESAS!$A$2:$B$311,2,FALSE),)</f>
        <v>04.99.02</v>
      </c>
      <c r="K14" s="38" t="str">
        <f>IFERROR(VLOOKUP(AA14,DESPESAS!$A$2:$C$311,3,FALSE),)</f>
        <v>OUTRAS TAXAS/IMPOSTOS/ CONTRIBUIÇÕES</v>
      </c>
      <c r="L14" s="30">
        <f>CAZUL!F11</f>
        <v>0</v>
      </c>
      <c r="M14" s="64">
        <f>CAZUL!G11</f>
        <v>118.53</v>
      </c>
      <c r="N14" s="30">
        <f>CAZUL!H11</f>
        <v>-243.24000000026717</v>
      </c>
      <c r="O14" s="7" t="str">
        <f>DESPESAS!E2</f>
        <v>BRADESCO</v>
      </c>
      <c r="P14" s="22"/>
      <c r="AA14" s="66" t="str">
        <f>CAZUL!C11</f>
        <v xml:space="preserve">CONSELHO REGIONAL  DE ENFERMAGEM </v>
      </c>
    </row>
    <row r="15" spans="1:47" s="32" customFormat="1" ht="12.75" customHeight="1" x14ac:dyDescent="0.25">
      <c r="A15" s="22"/>
      <c r="B15" s="27" t="s">
        <v>87</v>
      </c>
      <c r="C15" s="38" t="s">
        <v>683</v>
      </c>
      <c r="D15" s="38">
        <v>9443192</v>
      </c>
      <c r="E15" s="7" t="str">
        <f>CAZUL!B12</f>
        <v>05/02/2020</v>
      </c>
      <c r="F15" s="43" t="str">
        <f>CAZUL!N12</f>
        <v>05/02/2020</v>
      </c>
      <c r="G15" s="29" t="str">
        <f>DESPESAS!D2</f>
        <v xml:space="preserve">UPA COPACABANA </v>
      </c>
      <c r="H15" s="65" t="str">
        <f>IFERROR(VLOOKUP(I15,FORNECEDOR!$A$1:$B$301,2,FALSE),)</f>
        <v>60.746.948/0001-12</v>
      </c>
      <c r="I15" s="75" t="str">
        <f>CAZUL!E12</f>
        <v>RESGATE INVEST FACIL</v>
      </c>
      <c r="J15" s="38" t="str">
        <f>IFERROR(VLOOKUP(AA15,DESPESAS!$A$2:$B$311,2,FALSE),)</f>
        <v>11.01.05</v>
      </c>
      <c r="K15" s="38" t="str">
        <f>IFERROR(VLOOKUP(AA15,DESPESAS!$A$2:$C$311,3,FALSE),)</f>
        <v>RESGATE INVEST FACIL</v>
      </c>
      <c r="L15" s="30">
        <f>CAZUL!F12</f>
        <v>793.91</v>
      </c>
      <c r="M15" s="64">
        <f>CAZUL!G12</f>
        <v>0</v>
      </c>
      <c r="N15" s="30">
        <f>CAZUL!H12</f>
        <v>550.6699999997328</v>
      </c>
      <c r="O15" s="7" t="str">
        <f>DESPESAS!E2</f>
        <v>BRADESCO</v>
      </c>
      <c r="P15" s="22"/>
      <c r="AA15" s="66" t="str">
        <f>CAZUL!C12</f>
        <v>RESGATE INVEST FACIL</v>
      </c>
    </row>
    <row r="16" spans="1:47" s="32" customFormat="1" ht="12.75" customHeight="1" x14ac:dyDescent="0.25">
      <c r="A16" s="22"/>
      <c r="B16" s="27" t="s">
        <v>87</v>
      </c>
      <c r="C16" s="38" t="s">
        <v>498</v>
      </c>
      <c r="D16" s="38">
        <v>5950009</v>
      </c>
      <c r="E16" s="7" t="str">
        <f>CAZUL!B13</f>
        <v>06/02/2020</v>
      </c>
      <c r="F16" s="43" t="str">
        <f>CAZUL!N13</f>
        <v>05/02/2020</v>
      </c>
      <c r="G16" s="29" t="str">
        <f>DESPESAS!D2</f>
        <v xml:space="preserve">UPA COPACABANA </v>
      </c>
      <c r="H16" s="65" t="str">
        <f>IFERROR(VLOOKUP(I16,FORNECEDOR!$A$1:$B$301,2,FALSE),)</f>
        <v>42.498.733/0001-48</v>
      </c>
      <c r="I16" s="68" t="str">
        <f>CAZUL!E13</f>
        <v>PREFEITURA DA CIDADE DO RIO DE JANEIRO</v>
      </c>
      <c r="J16" s="38" t="str">
        <f>IFERROR(VLOOKUP(AA16,DESPESAS!$A$2:$B$311,2,FALSE),)</f>
        <v>04.01.01</v>
      </c>
      <c r="K16" s="38" t="str">
        <f>IFERROR(VLOOKUP(AA16,DESPESAS!$A$2:$C$311,3,FALSE),)</f>
        <v>ISS</v>
      </c>
      <c r="L16" s="30">
        <f>CAZUL!F13</f>
        <v>0</v>
      </c>
      <c r="M16" s="64">
        <f>CAZUL!G13</f>
        <v>549.66999999999996</v>
      </c>
      <c r="N16" s="30">
        <f>CAZUL!H13</f>
        <v>0.99999999973283593</v>
      </c>
      <c r="O16" s="7" t="str">
        <f>DESPESAS!E2</f>
        <v>BRADESCO</v>
      </c>
      <c r="P16" s="22"/>
      <c r="AA16" s="66" t="str">
        <f>CAZUL!C13</f>
        <v>Retenção - ISS Serviços Tomados</v>
      </c>
    </row>
    <row r="17" spans="1:47" s="32" customFormat="1" ht="12.75" customHeight="1" x14ac:dyDescent="0.25">
      <c r="A17" s="22"/>
      <c r="B17" s="27" t="s">
        <v>87</v>
      </c>
      <c r="C17" s="38" t="s">
        <v>0</v>
      </c>
      <c r="D17" s="40">
        <v>8401493</v>
      </c>
      <c r="E17" s="7" t="str">
        <f>CAZUL!B14</f>
        <v>06/01/2020</v>
      </c>
      <c r="F17" s="43" t="str">
        <f>CAZUL!N14</f>
        <v>06/02/2020</v>
      </c>
      <c r="G17" s="29" t="str">
        <f>DESPESAS!D2</f>
        <v xml:space="preserve">UPA COPACABANA </v>
      </c>
      <c r="H17" s="65">
        <f>IFERROR(VLOOKUP(I17,FORNECEDOR!$A$1:$B$301,2,FALSE),)</f>
        <v>3061922000105</v>
      </c>
      <c r="I17" s="75" t="str">
        <f>CAZUL!E14</f>
        <v>CONVICTA AUDITORES INDEPENDENTES S/S</v>
      </c>
      <c r="J17" s="38" t="str">
        <f>IFERROR(VLOOKUP(AA17,DESPESAS!$A$2:$B$311,2,FALSE),)</f>
        <v>03.17.01</v>
      </c>
      <c r="K17" s="38" t="str">
        <f>IFERROR(VLOOKUP(AA17,DESPESAS!$A$2:$C$311,3,FALSE),)</f>
        <v>SERVIÇOS ESPECIALIZADOS PESSOA JURÍDICA</v>
      </c>
      <c r="L17" s="30">
        <f>CAZUL!F14</f>
        <v>0</v>
      </c>
      <c r="M17" s="64">
        <f>CAZUL!G14</f>
        <v>440.91</v>
      </c>
      <c r="N17" s="30">
        <f>CAZUL!H14</f>
        <v>-439.91000000026719</v>
      </c>
      <c r="O17" s="7" t="str">
        <f>DESPESAS!E2</f>
        <v>BRADESCO</v>
      </c>
      <c r="P17" s="22"/>
      <c r="AA17" s="66" t="str">
        <f>CAZUL!C14</f>
        <v>Honorários Contábeis</v>
      </c>
    </row>
    <row r="18" spans="1:47" s="32" customFormat="1" ht="12.75" customHeight="1" x14ac:dyDescent="0.25">
      <c r="A18" s="22"/>
      <c r="B18" s="27" t="s">
        <v>87</v>
      </c>
      <c r="C18" s="38" t="s">
        <v>0</v>
      </c>
      <c r="D18" s="38">
        <v>8448732</v>
      </c>
      <c r="E18" s="7" t="str">
        <f>CAZUL!B15</f>
        <v>29/11/2019</v>
      </c>
      <c r="F18" s="43" t="str">
        <f>CAZUL!N15</f>
        <v>06/02/2020</v>
      </c>
      <c r="G18" s="29" t="str">
        <f>DESPESAS!D2</f>
        <v xml:space="preserve">UPA COPACABANA </v>
      </c>
      <c r="H18" s="65" t="str">
        <f>IFERROR(VLOOKUP(I18,FORNECEDOR!$A$1:$B$301,2,FALSE),)</f>
        <v>03.061.922/0001-05</v>
      </c>
      <c r="I18" s="68" t="str">
        <f>CAZUL!E15</f>
        <v>AMORIM ASSESSORIA CONTABIL EIRELLI</v>
      </c>
      <c r="J18" s="38" t="str">
        <f>IFERROR(VLOOKUP(AA18,DESPESAS!$A$2:$B$311,2,FALSE),)</f>
        <v>03.17.01</v>
      </c>
      <c r="K18" s="38" t="str">
        <f>IFERROR(VLOOKUP(AA18,DESPESAS!$A$2:$C$311,3,FALSE),)</f>
        <v>SERVIÇOS ESPECIALIZADOS PESSOA JURÍDICA</v>
      </c>
      <c r="L18" s="30">
        <f>CAZUL!F15</f>
        <v>0</v>
      </c>
      <c r="M18" s="64">
        <f>CAZUL!G15</f>
        <v>3191.33</v>
      </c>
      <c r="N18" s="30">
        <f>CAZUL!H15</f>
        <v>-3631.2400000002672</v>
      </c>
      <c r="O18" s="7" t="str">
        <f>DESPESAS!E2</f>
        <v>BRADESCO</v>
      </c>
      <c r="P18" s="22"/>
      <c r="AA18" s="66" t="str">
        <f>CAZUL!C15</f>
        <v>Honorários Contábeis</v>
      </c>
    </row>
    <row r="19" spans="1:47" s="32" customFormat="1" x14ac:dyDescent="0.25">
      <c r="A19" s="22"/>
      <c r="B19" s="27" t="s">
        <v>87</v>
      </c>
      <c r="C19" s="38" t="s">
        <v>683</v>
      </c>
      <c r="D19" s="38">
        <v>9443192</v>
      </c>
      <c r="E19" s="7" t="str">
        <f>CAZUL!B16</f>
        <v>06/02/2020</v>
      </c>
      <c r="F19" s="43" t="str">
        <f>CAZUL!N16</f>
        <v>06/02/2020</v>
      </c>
      <c r="G19" s="29" t="str">
        <f>DESPESAS!D2</f>
        <v xml:space="preserve">UPA COPACABANA </v>
      </c>
      <c r="H19" s="65" t="str">
        <f>IFERROR(VLOOKUP(I19,FORNECEDOR!$A$1:$B$301,2,FALSE),)</f>
        <v>60.746.948/0001-12</v>
      </c>
      <c r="I19" s="68" t="str">
        <f>CAZUL!E16</f>
        <v>RESGATE INVEST FACIL</v>
      </c>
      <c r="J19" s="38" t="str">
        <f>IFERROR(VLOOKUP(AA19,DESPESAS!$A$2:$B$311,2,FALSE),)</f>
        <v>11.01.05</v>
      </c>
      <c r="K19" s="38" t="str">
        <f>IFERROR(VLOOKUP(AA19,DESPESAS!$A$2:$C$311,3,FALSE),)</f>
        <v>RESGATE INVEST FACIL</v>
      </c>
      <c r="L19" s="30">
        <f>CAZUL!F16</f>
        <v>3632.24</v>
      </c>
      <c r="M19" s="64">
        <f>CAZUL!G16</f>
        <v>0</v>
      </c>
      <c r="N19" s="30">
        <f>CAZUL!H16</f>
        <v>0.99999999973260856</v>
      </c>
      <c r="O19" s="7" t="str">
        <f>DESPESAS!E2</f>
        <v>BRADESCO</v>
      </c>
      <c r="P19" s="22"/>
      <c r="AA19" s="66" t="str">
        <f>CAZUL!C16</f>
        <v>RESGATE INVEST FACIL</v>
      </c>
    </row>
    <row r="20" spans="1:47" s="32" customFormat="1" ht="12.75" customHeight="1" x14ac:dyDescent="0.25">
      <c r="A20" s="22"/>
      <c r="B20" s="27" t="s">
        <v>87</v>
      </c>
      <c r="C20" s="38" t="s">
        <v>0</v>
      </c>
      <c r="D20" s="38">
        <v>9443192</v>
      </c>
      <c r="E20" s="7" t="str">
        <f>CAZUL!B17</f>
        <v>03/12/2019</v>
      </c>
      <c r="F20" s="43" t="str">
        <f>CAZUL!N17</f>
        <v>07/02/2020</v>
      </c>
      <c r="G20" s="29" t="str">
        <f>DESPESAS!D2</f>
        <v xml:space="preserve">UPA COPACABANA </v>
      </c>
      <c r="H20" s="65">
        <f>IFERROR(VLOOKUP(I20,FORNECEDOR!$A$1:$B$301,2,FALSE),)</f>
        <v>16637920000155</v>
      </c>
      <c r="I20" s="68" t="str">
        <f>CAZUL!E17</f>
        <v>VIP SERVICE TRANSPORTES E LOCAÇÕES LTDA</v>
      </c>
      <c r="J20" s="38" t="str">
        <f>IFERROR(VLOOKUP(AA20,DESPESAS!$A$2:$B$311,2,FALSE),)</f>
        <v>03.06.04</v>
      </c>
      <c r="K20" s="38" t="str">
        <f>IFERROR(VLOOKUP(AA20,DESPESAS!$A$2:$C$311,3,FALSE),)</f>
        <v>LOCAÇÃO DE AMBULÂNCIA</v>
      </c>
      <c r="L20" s="30">
        <f>CAZUL!F17</f>
        <v>0</v>
      </c>
      <c r="M20" s="64">
        <f>CAZUL!G17</f>
        <v>16668.66</v>
      </c>
      <c r="N20" s="30">
        <f>CAZUL!H17</f>
        <v>-16667.660000000265</v>
      </c>
      <c r="O20" s="7" t="str">
        <f>DESPESAS!E2</f>
        <v>BRADESCO</v>
      </c>
      <c r="P20" s="22"/>
      <c r="AA20" s="66" t="str">
        <f>CAZUL!C17</f>
        <v>Serviço de Ambulância</v>
      </c>
    </row>
    <row r="21" spans="1:47" s="11" customFormat="1" ht="12.75" customHeight="1" x14ac:dyDescent="0.25">
      <c r="A21" s="1" t="s">
        <v>38</v>
      </c>
      <c r="B21" s="27" t="s">
        <v>87</v>
      </c>
      <c r="C21" s="38" t="s">
        <v>686</v>
      </c>
      <c r="D21" s="38">
        <v>39240</v>
      </c>
      <c r="E21" s="7" t="str">
        <f>CAZUL!B18</f>
        <v>07/02/2020</v>
      </c>
      <c r="F21" s="85" t="str">
        <f>CAZUL!N18</f>
        <v>07/02/2020</v>
      </c>
      <c r="G21" s="29" t="str">
        <f>DESPESAS!D2</f>
        <v xml:space="preserve">UPA COPACABANA </v>
      </c>
      <c r="H21" s="65" t="str">
        <f>IFERROR(VLOOKUP(I21,FORNECEDOR!$A$1:$B$301,2,FALSE),)</f>
        <v>60.746.948/0001-12</v>
      </c>
      <c r="I21" s="68" t="str">
        <f>CAZUL!E18</f>
        <v>BANCO BRADESCO</v>
      </c>
      <c r="J21" s="38" t="str">
        <f>IFERROR(VLOOKUP(AA21,DESPESAS!$A$2:$B$311,2,FALSE),)</f>
        <v>11.01.02</v>
      </c>
      <c r="K21" s="38" t="str">
        <f>IFERROR(VLOOKUP(AA21,DESPESAS!$A$2:$C$311,3,FALSE),)</f>
        <v>BLOQUEIO JUDICIAL</v>
      </c>
      <c r="L21" s="30">
        <f>CAZUL!F18</f>
        <v>0</v>
      </c>
      <c r="M21" s="64">
        <f>CAZUL!G18</f>
        <v>1</v>
      </c>
      <c r="N21" s="30">
        <f>CAZUL!H18</f>
        <v>0</v>
      </c>
      <c r="O21" s="7" t="str">
        <f>DESPESAS!E2</f>
        <v>BRADESCO</v>
      </c>
      <c r="P21" s="5"/>
      <c r="AA21" s="66" t="str">
        <f>CAZUL!C18</f>
        <v>BLOQUEIO JUDICIAL</v>
      </c>
    </row>
    <row r="22" spans="1:47" s="32" customFormat="1" x14ac:dyDescent="0.25">
      <c r="A22" s="22"/>
      <c r="B22" s="27" t="s">
        <v>87</v>
      </c>
      <c r="C22" s="38" t="s">
        <v>683</v>
      </c>
      <c r="D22" s="38">
        <v>9443192</v>
      </c>
      <c r="E22" s="7" t="str">
        <f>CAZUL!B19</f>
        <v>07/02/2020</v>
      </c>
      <c r="F22" s="43" t="str">
        <f>CAZUL!N19</f>
        <v>07/02/2020</v>
      </c>
      <c r="G22" s="29" t="str">
        <f>DESPESAS!D2</f>
        <v xml:space="preserve">UPA COPACABANA </v>
      </c>
      <c r="H22" s="65" t="str">
        <f>IFERROR(VLOOKUP(I22,FORNECEDOR!$A$1:$B$301,2,FALSE),)</f>
        <v>60.746.948/0001-12</v>
      </c>
      <c r="I22" s="75" t="str">
        <f>CAZUL!E19</f>
        <v>RESGATE INVEST FACIL</v>
      </c>
      <c r="J22" s="38" t="str">
        <f>IFERROR(VLOOKUP(AA22,DESPESAS!$A$2:$B$311,2,FALSE),)</f>
        <v>11.01.05</v>
      </c>
      <c r="K22" s="38" t="str">
        <f>IFERROR(VLOOKUP(AA22,DESPESAS!$A$2:$C$311,3,FALSE),)</f>
        <v>RESGATE INVEST FACIL</v>
      </c>
      <c r="L22" s="30">
        <f>CAZUL!F19</f>
        <v>16668.66</v>
      </c>
      <c r="M22" s="64">
        <f>CAZUL!G19</f>
        <v>0</v>
      </c>
      <c r="N22" s="30">
        <f>CAZUL!H19</f>
        <v>-2.6557245291769505E-10</v>
      </c>
      <c r="O22" s="7" t="str">
        <f>DESPESAS!E2</f>
        <v>BRADESCO</v>
      </c>
      <c r="P22" s="22"/>
      <c r="AA22" s="66" t="str">
        <f>CAZUL!C19</f>
        <v>RESGATE INVEST FACIL</v>
      </c>
    </row>
    <row r="23" spans="1:47" s="11" customFormat="1" ht="11.25" customHeight="1" x14ac:dyDescent="0.25">
      <c r="A23" s="1"/>
      <c r="B23" s="27" t="s">
        <v>87</v>
      </c>
      <c r="C23" s="38" t="s">
        <v>683</v>
      </c>
      <c r="D23" s="38">
        <v>9443192</v>
      </c>
      <c r="E23" s="7" t="str">
        <f>CAZUL!B20</f>
        <v>11/02/2020</v>
      </c>
      <c r="F23" s="43" t="str">
        <f>CAZUL!N20</f>
        <v>11/02/2020</v>
      </c>
      <c r="G23" s="29" t="str">
        <f>DESPESAS!D2</f>
        <v xml:space="preserve">UPA COPACABANA </v>
      </c>
      <c r="H23" s="65" t="str">
        <f>IFERROR(VLOOKUP(I23,FORNECEDOR!$A$1:$B$301,2,FALSE),)</f>
        <v>60.746.948/0001-12</v>
      </c>
      <c r="I23" s="68" t="str">
        <f>CAZUL!E20</f>
        <v>RESGATE INVEST FACIL</v>
      </c>
      <c r="J23" s="38" t="str">
        <f>IFERROR(VLOOKUP(AA23,DESPESAS!$A$2:$B$311,2,FALSE),)</f>
        <v>11.01.05</v>
      </c>
      <c r="K23" s="38" t="str">
        <f>IFERROR(VLOOKUP(AA23,DESPESAS!$A$2:$C$311,3,FALSE),)</f>
        <v>RESGATE INVEST FACIL</v>
      </c>
      <c r="L23" s="30">
        <f>CAZUL!F20</f>
        <v>68793.48</v>
      </c>
      <c r="M23" s="64">
        <f>CAZUL!G20</f>
        <v>0</v>
      </c>
      <c r="N23" s="30">
        <f>CAZUL!H20</f>
        <v>0</v>
      </c>
      <c r="O23" s="7" t="str">
        <f>DESPESAS!E2</f>
        <v>BRADESCO</v>
      </c>
      <c r="P23" s="4"/>
      <c r="AA23" s="66" t="str">
        <f>CAZUL!C20</f>
        <v>RESGATE INVEST FACIL</v>
      </c>
    </row>
    <row r="24" spans="1:47" ht="14.45" customHeight="1" x14ac:dyDescent="0.25">
      <c r="A24" s="2"/>
      <c r="B24" s="27" t="s">
        <v>87</v>
      </c>
      <c r="C24" s="38" t="s">
        <v>687</v>
      </c>
      <c r="D24" s="38">
        <v>2512567</v>
      </c>
      <c r="E24" s="7" t="str">
        <f>CAZUL!B21</f>
        <v>11/02/2020</v>
      </c>
      <c r="F24" s="43" t="str">
        <f>CAZUL!N21</f>
        <v>11/02/2020</v>
      </c>
      <c r="G24" s="29" t="str">
        <f>DESPESAS!D2</f>
        <v xml:space="preserve">UPA COPACABANA </v>
      </c>
      <c r="H24" s="65">
        <f>IFERROR(VLOOKUP(I24,FORNECEDOR!$A$1:$B$301,2,FALSE),)</f>
        <v>0</v>
      </c>
      <c r="I24" s="68" t="str">
        <f>CAZUL!E21</f>
        <v xml:space="preserve">CRISTIANO MARTELLETO FELIPE </v>
      </c>
      <c r="J24" s="38" t="str">
        <f>IFERROR(VLOOKUP(AA24,DESPESAS!$A$2:$B$311,2,FALSE),)</f>
        <v>01.03.04</v>
      </c>
      <c r="K24" s="38" t="str">
        <f>IFERROR(VLOOKUP(AA24,DESPESAS!$A$2:$C$311,3,FALSE),)</f>
        <v>RESCISÕES</v>
      </c>
      <c r="L24" s="30">
        <f>CAZUL!F21</f>
        <v>0</v>
      </c>
      <c r="M24" s="64">
        <f>CAZUL!G21</f>
        <v>908.57</v>
      </c>
      <c r="N24" s="30">
        <f>CAZUL!H21</f>
        <v>0</v>
      </c>
      <c r="O24" s="7" t="str">
        <f>DESPESAS!E2</f>
        <v>BRADESCO</v>
      </c>
      <c r="P24" s="4"/>
      <c r="AA24" s="66" t="str">
        <f>CAZUL!C21</f>
        <v>Rescisões</v>
      </c>
    </row>
    <row r="25" spans="1:47" x14ac:dyDescent="0.25">
      <c r="A25" s="1"/>
      <c r="B25" s="27" t="s">
        <v>87</v>
      </c>
      <c r="C25" s="38" t="s">
        <v>0</v>
      </c>
      <c r="D25" s="38">
        <v>7367718</v>
      </c>
      <c r="E25" s="7" t="str">
        <f>CAZUL!B22</f>
        <v>11/02/2020</v>
      </c>
      <c r="F25" s="43" t="str">
        <f>CAZUL!N22</f>
        <v>11/02/2020</v>
      </c>
      <c r="G25" s="29" t="str">
        <f>DESPESAS!D2</f>
        <v xml:space="preserve">UPA COPACABANA </v>
      </c>
      <c r="H25" s="65" t="str">
        <f>IFERROR(VLOOKUP(I25,FORNECEDOR!$A$1:$B$301,2,FALSE),)</f>
        <v>92.660.406/0001-19</v>
      </c>
      <c r="I25" s="75" t="str">
        <f>CAZUL!E22</f>
        <v xml:space="preserve">FRIGELAR COMERCIO E INDUSTRIA LTDA </v>
      </c>
      <c r="J25" s="35" t="str">
        <f>IFERROR(VLOOKUP(AA25,DESPESAS!$A$2:$B$311,2,FALSE),)</f>
        <v>08.02.01</v>
      </c>
      <c r="K25" s="35" t="str">
        <f>IFERROR(VLOOKUP(AA25,DESPESAS!$A$2:$C$311,3,FALSE),)</f>
        <v>EQUIPAMENTOS DIVERSOS</v>
      </c>
      <c r="L25" s="30">
        <f>CAZUL!F22</f>
        <v>0</v>
      </c>
      <c r="M25" s="64">
        <f>CAZUL!G22</f>
        <v>67838.899999999994</v>
      </c>
      <c r="N25" s="30">
        <f>CAZUL!H22</f>
        <v>0</v>
      </c>
      <c r="O25" s="7" t="str">
        <f>DESPESAS!E2</f>
        <v>BRADESCO</v>
      </c>
      <c r="P25" s="4"/>
      <c r="AA25" s="93" t="str">
        <f>CAZUL!C22</f>
        <v xml:space="preserve">AR CONDICIONADO </v>
      </c>
    </row>
    <row r="26" spans="1:47" x14ac:dyDescent="0.25">
      <c r="A26" s="1"/>
      <c r="B26" s="27" t="s">
        <v>87</v>
      </c>
      <c r="C26" s="38" t="s">
        <v>534</v>
      </c>
      <c r="D26" s="38">
        <v>5200581</v>
      </c>
      <c r="E26" s="7" t="str">
        <f>CAZUL!B23</f>
        <v>11/02/2020</v>
      </c>
      <c r="F26" s="43" t="str">
        <f>CAZUL!N23</f>
        <v>11/02/2020</v>
      </c>
      <c r="G26" s="29" t="str">
        <f>DESPESAS!D2</f>
        <v xml:space="preserve">UPA COPACABANA </v>
      </c>
      <c r="H26" s="65">
        <f>IFERROR(VLOOKUP(I26,FORNECEDOR!$A$1:$B$301,2,FALSE),)</f>
        <v>0</v>
      </c>
      <c r="I26" s="68" t="str">
        <f>CAZUL!E23</f>
        <v xml:space="preserve">CRISTIANO MARTELLETO FELIPE </v>
      </c>
      <c r="J26" s="38" t="str">
        <f>IFERROR(VLOOKUP(AA26,DESPESAS!$A$2:$B$311,2,FALSE),)</f>
        <v>01.03.01</v>
      </c>
      <c r="K26" s="38" t="str">
        <f>IFERROR(VLOOKUP(AA26,DESPESAS!$A$2:$C$311,3,FALSE),)</f>
        <v>FGTS</v>
      </c>
      <c r="L26" s="30">
        <f>CAZUL!F23</f>
        <v>0</v>
      </c>
      <c r="M26" s="64">
        <f>CAZUL!G23</f>
        <v>45.01</v>
      </c>
      <c r="N26" s="30">
        <f>CAZUL!H23</f>
        <v>0.99999999973282883</v>
      </c>
      <c r="O26" s="7" t="str">
        <f>DESPESAS!E2</f>
        <v>BRADESCO</v>
      </c>
      <c r="P26" s="4"/>
      <c r="AA26" s="66" t="str">
        <f>CAZUL!C23</f>
        <v>FGTS e Multa de FGTS</v>
      </c>
    </row>
    <row r="27" spans="1:47" x14ac:dyDescent="0.25">
      <c r="A27" s="1"/>
      <c r="B27" s="27" t="s">
        <v>87</v>
      </c>
      <c r="C27" s="38" t="s">
        <v>0</v>
      </c>
      <c r="D27" s="38">
        <v>9417129</v>
      </c>
      <c r="E27" s="7" t="str">
        <f>CAZUL!B24</f>
        <v>07/12/2019</v>
      </c>
      <c r="F27" s="43" t="str">
        <f>CAZUL!N24</f>
        <v>13/02/2020</v>
      </c>
      <c r="G27" s="29" t="str">
        <f>DESPESAS!D2</f>
        <v xml:space="preserve">UPA COPACABANA </v>
      </c>
      <c r="H27" s="65">
        <f>IFERROR(VLOOKUP(I27,FORNECEDOR!$A$1:$B$301,2,FALSE),)</f>
        <v>14470588000151</v>
      </c>
      <c r="I27" s="68" t="str">
        <f>CAZUL!E24</f>
        <v>SERVIOESTE RIO DE JANEIRO LTDA</v>
      </c>
      <c r="J27" s="38" t="str">
        <f>IFERROR(VLOOKUP(AA27,DESPESAS!$A$2:$B$311,2,FALSE),)</f>
        <v>03.09.02</v>
      </c>
      <c r="K27" s="38" t="str">
        <f>IFERROR(VLOOKUP(AA27,DESPESAS!$A$2:$C$311,3,FALSE),)</f>
        <v>SERVIÇOS DE COLETA DE RESÍDUOS HOSPITALARES</v>
      </c>
      <c r="L27" s="30">
        <f>CAZUL!F24</f>
        <v>0</v>
      </c>
      <c r="M27" s="64">
        <f>CAZUL!G24</f>
        <v>1904.37</v>
      </c>
      <c r="N27" s="30">
        <f>CAZUL!H24</f>
        <v>-1903.3700000002671</v>
      </c>
      <c r="O27" s="7" t="str">
        <f>DESPESAS!E2</f>
        <v>BRADESCO</v>
      </c>
      <c r="P27" s="4"/>
      <c r="AA27" s="66" t="str">
        <f>CAZUL!C24</f>
        <v>Serviço de Coleta de Resíduos</v>
      </c>
    </row>
    <row r="28" spans="1:47" s="14" customFormat="1" x14ac:dyDescent="0.25">
      <c r="A28" s="4"/>
      <c r="B28" s="27" t="s">
        <v>87</v>
      </c>
      <c r="C28" s="38" t="s">
        <v>0</v>
      </c>
      <c r="D28" s="40">
        <v>9417009</v>
      </c>
      <c r="E28" s="7" t="str">
        <f>CAZUL!B25</f>
        <v>03/01/2020</v>
      </c>
      <c r="F28" s="43" t="str">
        <f>CAZUL!N25</f>
        <v>13/02/2020</v>
      </c>
      <c r="G28" s="29" t="str">
        <f>DESPESAS!D2</f>
        <v xml:space="preserve">UPA COPACABANA </v>
      </c>
      <c r="H28" s="65">
        <f>IFERROR(VLOOKUP(I28,FORNECEDOR!$A$1:$B$301,2,FALSE),)</f>
        <v>14470588000151</v>
      </c>
      <c r="I28" s="68" t="str">
        <f>CAZUL!E25</f>
        <v>SERVIOESTE RIO DE JANEIRO LTDA</v>
      </c>
      <c r="J28" s="38" t="str">
        <f>IFERROR(VLOOKUP(AA28,DESPESAS!$A$2:$B$311,2,FALSE),)</f>
        <v>03.09.02</v>
      </c>
      <c r="K28" s="38" t="str">
        <f>IFERROR(VLOOKUP(AA28,DESPESAS!$A$2:$C$311,3,FALSE),)</f>
        <v>SERVIÇOS DE COLETA DE RESÍDUOS HOSPITALARES</v>
      </c>
      <c r="L28" s="30">
        <f>CAZUL!F25</f>
        <v>0</v>
      </c>
      <c r="M28" s="64">
        <f>CAZUL!G25</f>
        <v>1703.73</v>
      </c>
      <c r="N28" s="30">
        <f>CAZUL!H25</f>
        <v>-3607.1000000002668</v>
      </c>
      <c r="O28" s="7" t="str">
        <f>DESPESAS!E2</f>
        <v>BRADESCO</v>
      </c>
      <c r="P28" s="1"/>
      <c r="AA28" s="66" t="str">
        <f>CAZUL!C25</f>
        <v>Serviço de Coleta de Resíduos</v>
      </c>
    </row>
    <row r="29" spans="1:47" x14ac:dyDescent="0.25">
      <c r="A29" s="1"/>
      <c r="B29" s="27" t="s">
        <v>87</v>
      </c>
      <c r="C29" s="38" t="s">
        <v>683</v>
      </c>
      <c r="D29" s="35">
        <v>9443192</v>
      </c>
      <c r="E29" s="7" t="str">
        <f>CAZUL!B26</f>
        <v>13/02/2020</v>
      </c>
      <c r="F29" s="43" t="str">
        <f>CAZUL!N26</f>
        <v>13/02/2020</v>
      </c>
      <c r="G29" s="29" t="str">
        <f>DESPESAS!D2</f>
        <v xml:space="preserve">UPA COPACABANA </v>
      </c>
      <c r="H29" s="65" t="str">
        <f>IFERROR(VLOOKUP(I29,FORNECEDOR!$A$1:$B$301,2,FALSE),)</f>
        <v>60.746.948/0001-12</v>
      </c>
      <c r="I29" s="68" t="str">
        <f>CAZUL!E26</f>
        <v>RESGATE INVEST FACIL</v>
      </c>
      <c r="J29" s="38" t="str">
        <f>IFERROR(VLOOKUP(AA29,DESPESAS!$A$2:$B$311,2,FALSE),)</f>
        <v>11.01.05</v>
      </c>
      <c r="K29" s="38" t="str">
        <f>IFERROR(VLOOKUP(AA29,DESPESAS!$A$2:$C$311,3,FALSE),)</f>
        <v>RESGATE INVEST FACIL</v>
      </c>
      <c r="L29" s="76">
        <f>CAZUL!F26</f>
        <v>3608.1</v>
      </c>
      <c r="M29" s="64">
        <f>CAZUL!G26</f>
        <v>0</v>
      </c>
      <c r="N29" s="30">
        <f>CAZUL!H26</f>
        <v>0.99999999973306331</v>
      </c>
      <c r="O29" s="7" t="str">
        <f>DESPESAS!E2</f>
        <v>BRADESCO</v>
      </c>
      <c r="P29" s="1"/>
      <c r="AA29" s="66" t="str">
        <f>CAZUL!C26</f>
        <v>RESGATE INVEST FACIL</v>
      </c>
    </row>
    <row r="30" spans="1:47" x14ac:dyDescent="0.25">
      <c r="A30" s="1"/>
      <c r="B30" s="27" t="s">
        <v>87</v>
      </c>
      <c r="C30" s="38" t="s">
        <v>499</v>
      </c>
      <c r="D30" s="38">
        <v>5961929</v>
      </c>
      <c r="E30" s="7" t="str">
        <f>CAZUL!B27</f>
        <v>01/01/2020</v>
      </c>
      <c r="F30" s="43" t="str">
        <f>CAZUL!N27</f>
        <v>14/02/2020</v>
      </c>
      <c r="G30" s="29" t="str">
        <f>DESPESAS!D2</f>
        <v xml:space="preserve">UPA COPACABANA </v>
      </c>
      <c r="H30" s="65" t="str">
        <f>IFERROR(VLOOKUP(I30,FORNECEDOR!$A$1:$B$301,2,FALSE),)</f>
        <v>40.432.544/00062-69</v>
      </c>
      <c r="I30" s="68" t="str">
        <f>CAZUL!E27</f>
        <v>CLARO S.A</v>
      </c>
      <c r="J30" s="38" t="str">
        <f>IFERROR(VLOOKUP(AA30,DESPESAS!$A$2:$B$311,2,FALSE),)</f>
        <v>05.04.01</v>
      </c>
      <c r="K30" s="38" t="str">
        <f>IFERROR(VLOOKUP(AA30,DESPESAS!$A$2:$C$311,3,FALSE),)</f>
        <v>TELEFONIA FIXA</v>
      </c>
      <c r="L30" s="30">
        <f>CAZUL!F27</f>
        <v>0</v>
      </c>
      <c r="M30" s="64">
        <f>CAZUL!G27</f>
        <v>54.98</v>
      </c>
      <c r="N30" s="30">
        <f>CAZUL!H27</f>
        <v>0</v>
      </c>
      <c r="O30" s="7" t="str">
        <f>DESPESAS!E2</f>
        <v>BRADESCO</v>
      </c>
      <c r="P30" s="1"/>
      <c r="AA30" s="66" t="str">
        <f>CAZUL!C27</f>
        <v xml:space="preserve">Telefonia </v>
      </c>
    </row>
    <row r="31" spans="1:47" s="6" customFormat="1" x14ac:dyDescent="0.25">
      <c r="A31" s="1"/>
      <c r="B31" s="27" t="s">
        <v>87</v>
      </c>
      <c r="C31" s="35" t="s">
        <v>499</v>
      </c>
      <c r="D31" s="38">
        <v>5961929</v>
      </c>
      <c r="E31" s="7" t="str">
        <f>CAZUL!B28</f>
        <v>01/01/2020</v>
      </c>
      <c r="F31" s="43" t="str">
        <f>CAZUL!N28</f>
        <v>14/02/2020</v>
      </c>
      <c r="G31" s="29" t="str">
        <f>DESPESAS!D2</f>
        <v xml:space="preserve">UPA COPACABANA </v>
      </c>
      <c r="H31" s="65" t="str">
        <f>IFERROR(VLOOKUP(I31,FORNECEDOR!$A$1:$B$301,2,FALSE),)</f>
        <v>40.432.544/00062-69</v>
      </c>
      <c r="I31" s="68" t="str">
        <f>CAZUL!E28</f>
        <v>CLARO S.A</v>
      </c>
      <c r="J31" s="38" t="str">
        <f>IFERROR(VLOOKUP(AA31,DESPESAS!$A$2:$B$311,2,FALSE),)</f>
        <v>03.13.01</v>
      </c>
      <c r="K31" s="38" t="str">
        <f>IFERROR(VLOOKUP(AA31,DESPESAS!$A$2:$C$311,3,FALSE),)</f>
        <v xml:space="preserve">INTERNET </v>
      </c>
      <c r="L31" s="30">
        <f>CAZUL!F28</f>
        <v>0</v>
      </c>
      <c r="M31" s="64">
        <f>CAZUL!G28</f>
        <v>145</v>
      </c>
      <c r="N31" s="30">
        <f>CAZUL!H28</f>
        <v>-198.98000000026693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66" t="str">
        <f>CAZUL!C28</f>
        <v>INTERNET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7" t="s">
        <v>87</v>
      </c>
      <c r="C32" s="38" t="s">
        <v>683</v>
      </c>
      <c r="D32" s="38">
        <v>9443192</v>
      </c>
      <c r="E32" s="7" t="str">
        <f>CAZUL!B29</f>
        <v>14/02/2020</v>
      </c>
      <c r="F32" s="43" t="str">
        <f>CAZUL!N29</f>
        <v>14/02/2020</v>
      </c>
      <c r="G32" s="29" t="str">
        <f>DESPESAS!D2</f>
        <v xml:space="preserve">UPA COPACABANA </v>
      </c>
      <c r="H32" s="65" t="str">
        <f>IFERROR(VLOOKUP(I32,FORNECEDOR!$A$1:$B$301,2,FALSE),)</f>
        <v>60.746.948/0001-12</v>
      </c>
      <c r="I32" s="68" t="str">
        <f>CAZUL!E29</f>
        <v>RESGATE INVEST FACIL</v>
      </c>
      <c r="J32" s="38" t="str">
        <f>IFERROR(VLOOKUP(AA32,DESPESAS!$A$2:$B$311,2,FALSE),)</f>
        <v>11.01.05</v>
      </c>
      <c r="K32" s="38" t="str">
        <f>IFERROR(VLOOKUP(AA32,DESPESAS!$A$2:$C$311,3,FALSE),)</f>
        <v>RESGATE INVEST FACIL</v>
      </c>
      <c r="L32" s="30">
        <f>CAZUL!F29</f>
        <v>199.98</v>
      </c>
      <c r="M32" s="64">
        <f>CAZUL!G29</f>
        <v>0</v>
      </c>
      <c r="N32" s="30">
        <f>CAZUL!H29</f>
        <v>0.99999999973306331</v>
      </c>
      <c r="O32" s="7" t="str">
        <f>DESPESAS!E2</f>
        <v>BRADESCO</v>
      </c>
      <c r="P32" s="4"/>
      <c r="AA32" s="66" t="str">
        <f>CAZUL!C29</f>
        <v>RESGATE INVEST FACIL</v>
      </c>
    </row>
    <row r="33" spans="1:47" x14ac:dyDescent="0.25">
      <c r="A33" s="3"/>
      <c r="B33" s="27" t="s">
        <v>87</v>
      </c>
      <c r="C33" s="38" t="s">
        <v>683</v>
      </c>
      <c r="D33" s="38">
        <v>9443192</v>
      </c>
      <c r="E33" s="7" t="str">
        <f>CAZUL!B30</f>
        <v>17/02/2020</v>
      </c>
      <c r="F33" s="43" t="str">
        <f>CAZUL!N30</f>
        <v>17/02/2020</v>
      </c>
      <c r="G33" s="29" t="str">
        <f>DESPESAS!D2</f>
        <v xml:space="preserve">UPA COPACABANA </v>
      </c>
      <c r="H33" s="65" t="str">
        <f>IFERROR(VLOOKUP(I33,FORNECEDOR!$A$1:$B$301,2,FALSE),)</f>
        <v>60.746.948/0001-12</v>
      </c>
      <c r="I33" s="68" t="str">
        <f>CAZUL!E30</f>
        <v>RESGATE INVEST FACIL</v>
      </c>
      <c r="J33" s="38" t="str">
        <f>IFERROR(VLOOKUP(AA33,DESPESAS!$A$2:$B$311,2,FALSE),)</f>
        <v>11.01.05</v>
      </c>
      <c r="K33" s="38" t="str">
        <f>IFERROR(VLOOKUP(AA33,DESPESAS!$A$2:$C$311,3,FALSE),)</f>
        <v>RESGATE INVEST FACIL</v>
      </c>
      <c r="L33" s="30">
        <f>CAZUL!F30</f>
        <v>58060.45</v>
      </c>
      <c r="M33" s="64">
        <f>CAZUL!G30</f>
        <v>0</v>
      </c>
      <c r="N33" s="30">
        <f>CAZUL!H30</f>
        <v>0</v>
      </c>
      <c r="O33" s="7" t="str">
        <f>DESPESAS!E2</f>
        <v>BRADESCO</v>
      </c>
      <c r="P33" s="4"/>
      <c r="AA33" s="66" t="str">
        <f>CAZUL!C30</f>
        <v>RESGATE INVEST FACIL</v>
      </c>
    </row>
    <row r="34" spans="1:47" ht="14.45" customHeight="1" x14ac:dyDescent="0.25">
      <c r="A34" s="2"/>
      <c r="B34" s="27" t="s">
        <v>87</v>
      </c>
      <c r="C34" s="38" t="s">
        <v>558</v>
      </c>
      <c r="D34" s="35">
        <v>5540086</v>
      </c>
      <c r="E34" s="7" t="str">
        <f>CAZUL!B31</f>
        <v>17/02/2020</v>
      </c>
      <c r="F34" s="43" t="str">
        <f>CAZUL!N31</f>
        <v>17/02/2020</v>
      </c>
      <c r="G34" s="29" t="str">
        <f>DESPESAS!D2</f>
        <v xml:space="preserve">UPA COPACABANA </v>
      </c>
      <c r="H34" s="65" t="str">
        <f>IFERROR(VLOOKUP(I34,FORNECEDOR!$A$1:$B$301,2,FALSE),)</f>
        <v>60.746.948/0001-12</v>
      </c>
      <c r="I34" s="68" t="str">
        <f>CAZUL!E31</f>
        <v>BANCO BRADESCO</v>
      </c>
      <c r="J34" s="38" t="str">
        <f>IFERROR(VLOOKUP(AA34,DESPESAS!$A$2:$B$311,2,FALSE),)</f>
        <v>06.01.01</v>
      </c>
      <c r="K34" s="38" t="str">
        <f>IFERROR(VLOOKUP(AA34,DESPESAS!$A$2:$C$311,3,FALSE),)</f>
        <v>TARIFAS</v>
      </c>
      <c r="L34" s="30">
        <f>CAZUL!F31</f>
        <v>0</v>
      </c>
      <c r="M34" s="64">
        <f>CAZUL!G31</f>
        <v>10.45</v>
      </c>
      <c r="N34" s="30">
        <f>CAZUL!H31</f>
        <v>0</v>
      </c>
      <c r="O34" s="7" t="str">
        <f>DESPESAS!E2</f>
        <v>BRADESCO</v>
      </c>
      <c r="P34" s="4"/>
      <c r="AA34" s="66" t="str">
        <f>CAZUL!C31</f>
        <v>Tarifas Bancárias</v>
      </c>
    </row>
    <row r="35" spans="1:47" s="13" customFormat="1" x14ac:dyDescent="0.25">
      <c r="A35" s="2"/>
      <c r="B35" s="27" t="s">
        <v>87</v>
      </c>
      <c r="C35" s="35" t="s">
        <v>0</v>
      </c>
      <c r="D35" s="35">
        <v>5540201</v>
      </c>
      <c r="E35" s="7" t="str">
        <f>CAZUL!B32</f>
        <v>17/02/2020</v>
      </c>
      <c r="F35" s="43" t="str">
        <f>CAZUL!N32</f>
        <v>17/02/2020</v>
      </c>
      <c r="G35" s="29" t="str">
        <f>DESPESAS!D2</f>
        <v xml:space="preserve">UPA COPACABANA </v>
      </c>
      <c r="H35" s="65" t="str">
        <f>IFERROR(VLOOKUP(I35,FORNECEDOR!$A$1:$B$301,2,FALSE),)</f>
        <v>58.752.460/0001-56</v>
      </c>
      <c r="I35" s="68" t="str">
        <f>CAZUL!E32</f>
        <v>SHIMADZU DO BRASIL COMERCIO LTDA</v>
      </c>
      <c r="J35" s="38" t="str">
        <f>IFERROR(VLOOKUP(AA35,DESPESAS!$A$2:$B$311,2,FALSE),)</f>
        <v>08.02.02</v>
      </c>
      <c r="K35" s="38" t="str">
        <f>IFERROR(VLOOKUP(AA35,DESPESAS!$A$2:$C$311,3,FALSE),)</f>
        <v>EQUIPAMENTOS MÉDICO-HOSPITALARES</v>
      </c>
      <c r="L35" s="30">
        <f>CAZUL!F32</f>
        <v>0</v>
      </c>
      <c r="M35" s="64">
        <f>CAZUL!G32</f>
        <v>41750</v>
      </c>
      <c r="N35" s="30">
        <f>CAZUL!H32</f>
        <v>16300.999999999731</v>
      </c>
      <c r="O35" s="7" t="str">
        <f>DESPESAS!E2</f>
        <v>BRADESCO</v>
      </c>
      <c r="P35" s="1"/>
      <c r="AA35" s="66" t="str">
        <f>CAZUL!C32</f>
        <v>Manutenção de Equipamentos Clínicos</v>
      </c>
    </row>
    <row r="36" spans="1:47" x14ac:dyDescent="0.25">
      <c r="A36" s="1"/>
      <c r="B36" s="27" t="s">
        <v>87</v>
      </c>
      <c r="C36" s="35" t="s">
        <v>0</v>
      </c>
      <c r="D36" s="38">
        <v>5540086</v>
      </c>
      <c r="E36" s="7" t="str">
        <f>CAZUL!B33</f>
        <v>19/02/2020</v>
      </c>
      <c r="F36" s="43" t="str">
        <f>CAZUL!N33</f>
        <v>17/02/2020</v>
      </c>
      <c r="G36" s="29" t="str">
        <f>DESPESAS!D2</f>
        <v xml:space="preserve">UPA COPACABANA </v>
      </c>
      <c r="H36" s="65" t="str">
        <f>IFERROR(VLOOKUP(I36,FORNECEDOR!$A$1:$B$301,2,FALSE),)</f>
        <v>58.752.460/0001-56</v>
      </c>
      <c r="I36" s="68" t="str">
        <f>CAZUL!E33</f>
        <v>SHIMADZU DO BRASIL COMERCIO LTDA</v>
      </c>
      <c r="J36" s="38" t="str">
        <f>IFERROR(VLOOKUP(AA36,DESPESAS!$A$2:$B$311,2,FALSE),)</f>
        <v>08.02.02</v>
      </c>
      <c r="K36" s="38" t="str">
        <f>IFERROR(VLOOKUP(AA36,DESPESAS!$A$2:$C$311,3,FALSE),)</f>
        <v>EQUIPAMENTOS MÉDICO-HOSPITALARES</v>
      </c>
      <c r="L36" s="76">
        <f>CAZUL!F33</f>
        <v>0</v>
      </c>
      <c r="M36" s="64">
        <f>CAZUL!G33</f>
        <v>16300</v>
      </c>
      <c r="N36" s="30">
        <f>CAZUL!H33</f>
        <v>0.99999999973078957</v>
      </c>
      <c r="O36" s="7" t="str">
        <f>DESPESAS!E2</f>
        <v>BRADESCO</v>
      </c>
      <c r="P36" s="1"/>
      <c r="AA36" s="66" t="str">
        <f>CAZUL!C33</f>
        <v>Manutenção de Equipamentos Clínicos</v>
      </c>
    </row>
    <row r="37" spans="1:47" x14ac:dyDescent="0.25">
      <c r="A37" s="1"/>
      <c r="B37" s="27" t="s">
        <v>87</v>
      </c>
      <c r="C37" s="35" t="s">
        <v>688</v>
      </c>
      <c r="D37" s="38">
        <v>39240</v>
      </c>
      <c r="E37" s="7" t="str">
        <f>CAZUL!B34</f>
        <v>18/02/2020</v>
      </c>
      <c r="F37" s="43" t="str">
        <f>CAZUL!N34</f>
        <v>18/02/2020</v>
      </c>
      <c r="G37" s="29" t="str">
        <f>DESPESAS!D2</f>
        <v xml:space="preserve">UPA COPACABANA </v>
      </c>
      <c r="H37" s="65" t="str">
        <f>IFERROR(VLOOKUP(I37,FORNECEDOR!$A$1:$B$301,2,FALSE),)</f>
        <v>60.746.948/0001-12</v>
      </c>
      <c r="I37" s="68" t="str">
        <f>CAZUL!E34</f>
        <v>BANCO BRADESCO</v>
      </c>
      <c r="J37" s="38" t="str">
        <f>IFERROR(VLOOKUP(AA37,DESPESAS!$A$2:$B$311,2,FALSE),)</f>
        <v>11.01.03</v>
      </c>
      <c r="K37" s="38" t="str">
        <f>IFERROR(VLOOKUP(AA37,DESPESAS!$A$2:$C$311,3,FALSE),)</f>
        <v>APLICACAO AUTOMATICA</v>
      </c>
      <c r="L37" s="76">
        <f>CAZUL!F34</f>
        <v>1</v>
      </c>
      <c r="M37" s="64">
        <f>CAZUL!G34</f>
        <v>0</v>
      </c>
      <c r="N37" s="30">
        <f>CAZUL!H34</f>
        <v>1.9999999997307896</v>
      </c>
      <c r="O37" s="7" t="str">
        <f>DESPESAS!E2</f>
        <v>BRADESCO</v>
      </c>
      <c r="P37" s="1"/>
      <c r="AA37" s="66" t="str">
        <f>CAZUL!C34</f>
        <v>APLICACAO AUTOMATICA</v>
      </c>
    </row>
    <row r="38" spans="1:47" x14ac:dyDescent="0.25">
      <c r="A38" s="1"/>
      <c r="B38" s="27" t="s">
        <v>87</v>
      </c>
      <c r="C38" s="38" t="s">
        <v>8</v>
      </c>
      <c r="D38" s="38">
        <v>5162100</v>
      </c>
      <c r="E38" s="7" t="str">
        <f>CAZUL!B35</f>
        <v>01/01/2020</v>
      </c>
      <c r="F38" s="43" t="str">
        <f>CAZUL!N35</f>
        <v>20/02/2020</v>
      </c>
      <c r="G38" s="29" t="str">
        <f>DESPESAS!D2</f>
        <v xml:space="preserve">UPA COPACABANA </v>
      </c>
      <c r="H38" s="65">
        <f>IFERROR(VLOOKUP(I38,FORNECEDOR!$A$1:$B$301,2,FALSE),)</f>
        <v>0</v>
      </c>
      <c r="I38" s="68" t="str">
        <f>CAZUL!E35</f>
        <v>GUIA DA PREVIDENCIA SOCIAL - INSS</v>
      </c>
      <c r="J38" s="38" t="str">
        <f>IFERROR(VLOOKUP(AA38,DESPESAS!$A$2:$B$311,2,FALSE),)</f>
        <v>01.03.03</v>
      </c>
      <c r="K38" s="38" t="str">
        <f>IFERROR(VLOOKUP(AA38,DESPESAS!$A$2:$C$311,3,FALSE),)</f>
        <v>CONTRIBUIÇÃO PREVIDENCIÁRIA-INSS</v>
      </c>
      <c r="L38" s="76">
        <f>CAZUL!F35</f>
        <v>0</v>
      </c>
      <c r="M38" s="64">
        <f>CAZUL!G35</f>
        <v>103774.35</v>
      </c>
      <c r="N38" s="30">
        <f>CAZUL!H35</f>
        <v>0</v>
      </c>
      <c r="O38" s="7" t="str">
        <f>DESPESAS!E2</f>
        <v>BRADESCO</v>
      </c>
      <c r="P38" s="4"/>
      <c r="AA38" s="66" t="str">
        <f>CAZUL!C35</f>
        <v>INSS sobre Salários - GPS</v>
      </c>
    </row>
    <row r="39" spans="1:47" s="23" customFormat="1" ht="11.25" customHeight="1" x14ac:dyDescent="0.25">
      <c r="A39" s="2"/>
      <c r="B39" s="27" t="s">
        <v>87</v>
      </c>
      <c r="C39" s="35" t="s">
        <v>500</v>
      </c>
      <c r="D39" s="35">
        <v>6040561</v>
      </c>
      <c r="E39" s="7" t="str">
        <f>CAZUL!B36</f>
        <v>01/01/2020</v>
      </c>
      <c r="F39" s="43" t="str">
        <f>CAZUL!N36</f>
        <v>20/02/2020</v>
      </c>
      <c r="G39" s="29" t="str">
        <f>DESPESAS!D2</f>
        <v xml:space="preserve">UPA COPACABANA </v>
      </c>
      <c r="H39" s="65">
        <f>IFERROR(VLOOKUP(I39,FORNECEDOR!$A$1:$B$301,2,FALSE),)</f>
        <v>0</v>
      </c>
      <c r="I39" s="75" t="str">
        <f>CAZUL!E36</f>
        <v>MINISTERIO DA FAZENDA - IR - COD 0561</v>
      </c>
      <c r="J39" s="38" t="str">
        <f>IFERROR(VLOOKUP(AA39,DESPESAS!$A$2:$B$311,2,FALSE),)</f>
        <v>01.03.02</v>
      </c>
      <c r="K39" s="38" t="str">
        <f>IFERROR(VLOOKUP(AA39,DESPESAS!$A$2:$C$311,3,FALSE),)</f>
        <v xml:space="preserve">IRRF </v>
      </c>
      <c r="L39" s="76">
        <f>CAZUL!F36</f>
        <v>0</v>
      </c>
      <c r="M39" s="64">
        <f>CAZUL!G36</f>
        <v>6517.84</v>
      </c>
      <c r="N39" s="76">
        <f>CAZUL!H36</f>
        <v>0</v>
      </c>
      <c r="O39" s="7" t="str">
        <f>DESPESAS!E2</f>
        <v>BRADESCO</v>
      </c>
      <c r="P39" s="1"/>
      <c r="AA39" s="66" t="str">
        <f>CAZUL!C36</f>
        <v>IRRF s/ Salários - DARF 0561</v>
      </c>
    </row>
    <row r="40" spans="1:47" x14ac:dyDescent="0.25">
      <c r="A40" s="1"/>
      <c r="B40" s="27" t="s">
        <v>87</v>
      </c>
      <c r="C40" s="35" t="s">
        <v>500</v>
      </c>
      <c r="D40" s="35">
        <v>5305513</v>
      </c>
      <c r="E40" s="7" t="str">
        <f>CAZUL!B37</f>
        <v>01/01/2020</v>
      </c>
      <c r="F40" s="43" t="str">
        <f>CAZUL!N37</f>
        <v>20/02/2020</v>
      </c>
      <c r="G40" s="29" t="str">
        <f>DESPESAS!D2</f>
        <v xml:space="preserve">UPA COPACABANA </v>
      </c>
      <c r="H40" s="65">
        <f>IFERROR(VLOOKUP(I40,FORNECEDOR!$A$1:$B$301,2,FALSE),)</f>
        <v>0</v>
      </c>
      <c r="I40" s="75" t="str">
        <f>CAZUL!E37</f>
        <v>MINISTERIO DA FAZENDA - DARF  CSRF</v>
      </c>
      <c r="J40" s="38" t="str">
        <f>IFERROR(VLOOKUP(AA40,DESPESAS!$A$2:$B$311,2,FALSE),)</f>
        <v>04.02.01</v>
      </c>
      <c r="K40" s="38" t="str">
        <f>IFERROR(VLOOKUP(AA40,DESPESAS!$A$2:$C$311,3,FALSE),)</f>
        <v>PIS/COFINS/CSLL</v>
      </c>
      <c r="L40" s="76">
        <f>CAZUL!F37</f>
        <v>0</v>
      </c>
      <c r="M40" s="64">
        <f>CAZUL!G37</f>
        <v>18600.990000000002</v>
      </c>
      <c r="N40" s="76">
        <f>CAZUL!H37</f>
        <v>0</v>
      </c>
      <c r="O40" s="7" t="str">
        <f>DESPESAS!E2</f>
        <v>BRADESCO</v>
      </c>
      <c r="P40" s="1"/>
      <c r="AA40" s="66" t="str">
        <f>CAZUL!C37</f>
        <v>Retenção - Darf 5952 - PIS/COFINS/CSLL</v>
      </c>
    </row>
    <row r="41" spans="1:47" ht="12.75" customHeight="1" x14ac:dyDescent="0.25">
      <c r="A41" s="2"/>
      <c r="B41" s="27" t="s">
        <v>87</v>
      </c>
      <c r="C41" s="38" t="s">
        <v>500</v>
      </c>
      <c r="D41" s="38">
        <v>5305513</v>
      </c>
      <c r="E41" s="7" t="str">
        <f>CAZUL!B38</f>
        <v>01/01/2020</v>
      </c>
      <c r="F41" s="86">
        <v>43809</v>
      </c>
      <c r="G41" s="29" t="str">
        <f>DESPESAS!D2</f>
        <v xml:space="preserve">UPA COPACABANA </v>
      </c>
      <c r="H41" s="65">
        <f>IFERROR(VLOOKUP(I41,FORNECEDOR!$A$1:$B$301,2,FALSE),)</f>
        <v>0</v>
      </c>
      <c r="I41" s="68" t="str">
        <f>CAZUL!E38</f>
        <v>MINISTERIO DA FAZENDA - IRRF  COD 1708</v>
      </c>
      <c r="J41" s="38" t="str">
        <f>IFERROR(VLOOKUP(AA41,DESPESAS!$A$2:$B$311,2,FALSE),)</f>
        <v>04.04.01</v>
      </c>
      <c r="K41" s="38" t="str">
        <f>VLOOKUP(AA41,DESPESAS!$A$2:$C$311,3,FALSE)</f>
        <v>IR SOBRE PRESTAÇÃO DE SERVIÇOS</v>
      </c>
      <c r="L41" s="30">
        <f>CAZUL!F38</f>
        <v>0</v>
      </c>
      <c r="M41" s="64">
        <f>CAZUL!G38</f>
        <v>5993.03</v>
      </c>
      <c r="N41" s="30">
        <f>CAZUL!H38</f>
        <v>0</v>
      </c>
      <c r="O41" s="7" t="str">
        <f>DESPESAS!E2</f>
        <v>BRADESCO</v>
      </c>
      <c r="P41" s="4"/>
      <c r="AA41" s="66" t="str">
        <f>CAZUL!C38</f>
        <v>Retenção - Darf 1708 - IRRF</v>
      </c>
    </row>
    <row r="42" spans="1:47" s="23" customFormat="1" x14ac:dyDescent="0.25">
      <c r="A42" s="2"/>
      <c r="B42" s="27" t="s">
        <v>87</v>
      </c>
      <c r="C42" s="38" t="s">
        <v>8</v>
      </c>
      <c r="D42" s="38">
        <v>5162631</v>
      </c>
      <c r="E42" s="7" t="str">
        <f>CAZUL!B39</f>
        <v>01/01/2020</v>
      </c>
      <c r="F42" s="43" t="str">
        <f>CAZUL!N39</f>
        <v>20/02/2020</v>
      </c>
      <c r="G42" s="29" t="str">
        <f>DESPESAS!D2</f>
        <v xml:space="preserve">UPA COPACABANA </v>
      </c>
      <c r="H42" s="65">
        <f>IFERROR(VLOOKUP(I42,FORNECEDOR!$A$1:$B$301,2,FALSE),)</f>
        <v>0</v>
      </c>
      <c r="I42" s="68" t="str">
        <f>CAZUL!E39</f>
        <v>GUIA DA PREVIDÊNCIA SOCIAL - GPS -  TERCEIROS</v>
      </c>
      <c r="J42" s="38" t="str">
        <f>IFERROR(VLOOKUP(AA42,DESPESAS!$A$2:$B$311,2,FALSE),)</f>
        <v>04.03.01</v>
      </c>
      <c r="K42" s="38" t="str">
        <f>IFERROR(VLOOKUP(AA42,DESPESAS!$A$2:$C$311,3,FALSE),)</f>
        <v>INSS SOBRE PRESTAÇÃO DE SERVIÇOS</v>
      </c>
      <c r="L42" s="30">
        <f>CAZUL!F39</f>
        <v>0</v>
      </c>
      <c r="M42" s="64">
        <f>CAZUL!G39</f>
        <v>568.84</v>
      </c>
      <c r="N42" s="30">
        <f>CAZUL!H39</f>
        <v>0</v>
      </c>
      <c r="O42" s="7" t="str">
        <f>DESPESAS!E2</f>
        <v>BRADESCO</v>
      </c>
      <c r="P42" s="4"/>
      <c r="AA42" s="66" t="str">
        <f>CAZUL!C39</f>
        <v>Retenção - GPS 2631 - INSS</v>
      </c>
    </row>
    <row r="43" spans="1:47" s="23" customFormat="1" x14ac:dyDescent="0.25">
      <c r="A43" s="3"/>
      <c r="B43" s="27" t="s">
        <v>87</v>
      </c>
      <c r="C43" s="38" t="s">
        <v>683</v>
      </c>
      <c r="D43" s="38">
        <v>9443192</v>
      </c>
      <c r="E43" s="7" t="str">
        <f>CAZUL!B40</f>
        <v>20/02/2020</v>
      </c>
      <c r="F43" s="43" t="str">
        <f>CAZUL!N40</f>
        <v>20/02/2020</v>
      </c>
      <c r="G43" s="29" t="str">
        <f>DESPESAS!D2</f>
        <v xml:space="preserve">UPA COPACABANA </v>
      </c>
      <c r="H43" s="65" t="str">
        <f>IFERROR(VLOOKUP(I43,FORNECEDOR!$A$1:$B$301,2,FALSE),)</f>
        <v>60.746.948/0001-12</v>
      </c>
      <c r="I43" s="68" t="str">
        <f>CAZUL!E40</f>
        <v>RESGATE INVEST FACIL</v>
      </c>
      <c r="J43" s="38" t="str">
        <f>IFERROR(VLOOKUP(AA43,DESPESAS!$A$2:$B$311,2,FALSE),)</f>
        <v>11.01.05</v>
      </c>
      <c r="K43" s="38" t="str">
        <f>IFERROR(VLOOKUP(AA43,DESPESAS!$A$2:$C$311,3,FALSE),)</f>
        <v>RESGATE INVEST FACIL</v>
      </c>
      <c r="L43" s="30">
        <f>CAZUL!F40</f>
        <v>135454.04999999999</v>
      </c>
      <c r="M43" s="64">
        <f>CAZUL!G40</f>
        <v>0</v>
      </c>
      <c r="N43" s="30">
        <f>CAZUL!H40</f>
        <v>0</v>
      </c>
      <c r="O43" s="7" t="str">
        <f>DESPESAS!E2</f>
        <v>BRADESCO</v>
      </c>
      <c r="P43" s="4"/>
      <c r="AA43" s="66" t="str">
        <f>CAZUL!C40</f>
        <v>RESGATE INVEST FACIL</v>
      </c>
    </row>
    <row r="44" spans="1:47" x14ac:dyDescent="0.25">
      <c r="A44" s="3"/>
      <c r="B44" s="27" t="s">
        <v>87</v>
      </c>
      <c r="C44" s="38" t="s">
        <v>0</v>
      </c>
      <c r="D44" s="38">
        <v>3395130</v>
      </c>
      <c r="E44" s="7" t="str">
        <f>CAZUL!B41</f>
        <v>03/02/2020</v>
      </c>
      <c r="F44" s="43" t="str">
        <f>CAZUL!N41</f>
        <v>21/02/2020</v>
      </c>
      <c r="G44" s="29" t="str">
        <f>DESPESAS!D2</f>
        <v xml:space="preserve">UPA COPACABANA </v>
      </c>
      <c r="H44" s="65" t="str">
        <f>IFERROR(VLOOKUP(I44,FORNECEDOR!$A$1:$B$301,2,FALSE),)</f>
        <v>21.245.274/0001-13</v>
      </c>
      <c r="I44" s="68" t="str">
        <f>CAZUL!E41</f>
        <v>FP RESTAURANTE E COMERCIO DE ALIMENTOS EIRELI</v>
      </c>
      <c r="J44" s="38" t="str">
        <f>IFERROR(VLOOKUP(AA44,DESPESAS!$A$2:$B$311,2,FALSE),)</f>
        <v>03.24.01</v>
      </c>
      <c r="K44" s="38" t="str">
        <f>IFERROR(VLOOKUP(AA44,DESPESAS!$A$2:$C$311,3,FALSE),)</f>
        <v>FORNECIMENTO DE ALIMENTAÇÃO</v>
      </c>
      <c r="L44" s="30">
        <f>CAZUL!F41</f>
        <v>0</v>
      </c>
      <c r="M44" s="64">
        <f>CAZUL!G41</f>
        <v>34884</v>
      </c>
      <c r="N44" s="30">
        <f>CAZUL!H41</f>
        <v>0</v>
      </c>
      <c r="O44" s="7" t="str">
        <f>DESPESAS!E2</f>
        <v>BRADESCO</v>
      </c>
      <c r="P44" s="4"/>
      <c r="AA44" s="66" t="str">
        <f>CAZUL!C41</f>
        <v>Lanches e Refeições</v>
      </c>
    </row>
    <row r="45" spans="1:47" x14ac:dyDescent="0.25">
      <c r="A45" s="1"/>
      <c r="B45" s="27" t="s">
        <v>87</v>
      </c>
      <c r="C45" s="38" t="s">
        <v>0</v>
      </c>
      <c r="D45" s="38">
        <v>182</v>
      </c>
      <c r="E45" s="7" t="str">
        <f>CAZUL!B42</f>
        <v>03/02/2020</v>
      </c>
      <c r="F45" s="43" t="str">
        <f>CAZUL!N42</f>
        <v>21/02/2020</v>
      </c>
      <c r="G45" s="29" t="str">
        <f>DESPESAS!D2</f>
        <v xml:space="preserve">UPA COPACABANA </v>
      </c>
      <c r="H45" s="65" t="str">
        <f>IFERROR(VLOOKUP(I45,FORNECEDOR!$A$1:$B$301,2,FALSE),)</f>
        <v>13.913.148/0001-69</v>
      </c>
      <c r="I45" s="68" t="str">
        <f>CAZUL!E42</f>
        <v>EASY POWER COM DE MAQ E EQUIPAMENTOS LTDA</v>
      </c>
      <c r="J45" s="38" t="str">
        <f>IFERROR(VLOOKUP(AA45,DESPESAS!$A$2:$B$311,2,FALSE),)</f>
        <v>03.02.01</v>
      </c>
      <c r="K45" s="38" t="str">
        <f>IFERROR(VLOOKUP(AA45,DESPESAS!$A$2:$C$311,3,FALSE),)</f>
        <v>SERVIÇOS-MANUTENÇÃO EQUIPAMENTOS EM GERAL</v>
      </c>
      <c r="L45" s="30">
        <f>CAZUL!F42</f>
        <v>0</v>
      </c>
      <c r="M45" s="64">
        <f>CAZUL!G42</f>
        <v>900.81</v>
      </c>
      <c r="N45" s="30">
        <f>CAZUL!H42</f>
        <v>0</v>
      </c>
      <c r="O45" s="7" t="str">
        <f>DESPESAS!E2</f>
        <v>BRADESCO</v>
      </c>
      <c r="P45" s="4"/>
      <c r="AA45" s="66" t="str">
        <f>CAZUL!C42</f>
        <v>Manutenção de Equipamentos</v>
      </c>
    </row>
    <row r="46" spans="1:47" s="6" customFormat="1" x14ac:dyDescent="0.25">
      <c r="A46" s="4"/>
      <c r="B46" s="27" t="s">
        <v>87</v>
      </c>
      <c r="C46" s="38" t="s">
        <v>0</v>
      </c>
      <c r="D46" s="38">
        <v>3395467</v>
      </c>
      <c r="E46" s="7" t="str">
        <f>CAZUL!B43</f>
        <v>07/02/2020</v>
      </c>
      <c r="F46" s="43" t="str">
        <f>CAZUL!N43</f>
        <v>21/02/2020</v>
      </c>
      <c r="G46" s="29" t="str">
        <f>DESPESAS!D2</f>
        <v xml:space="preserve">UPA COPACABANA </v>
      </c>
      <c r="H46" s="65">
        <f>IFERROR(VLOOKUP(I46,FORNECEDOR!$A$1:$B$301,2,FALSE),)</f>
        <v>14470588000151</v>
      </c>
      <c r="I46" s="68" t="str">
        <f>CAZUL!E43</f>
        <v>SERVIOESTE RIO DE JANEIRO LTDA</v>
      </c>
      <c r="J46" s="38" t="str">
        <f>IFERROR(VLOOKUP(AA46,DESPESAS!$A$2:$B$311,2,FALSE),)</f>
        <v>03.09.02</v>
      </c>
      <c r="K46" s="38" t="str">
        <f>IFERROR(VLOOKUP(AA46,DESPESAS!$A$2:$C$311,3,FALSE),)</f>
        <v>SERVIÇOS DE COLETA DE RESÍDUOS HOSPITALARES</v>
      </c>
      <c r="L46" s="30">
        <f>CAZUL!F43</f>
        <v>0</v>
      </c>
      <c r="M46" s="64">
        <f>CAZUL!G43</f>
        <v>2712.44</v>
      </c>
      <c r="N46" s="30">
        <f>CAZUL!H43</f>
        <v>0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6" t="str">
        <f>CAZUL!C43</f>
        <v>Serviço de Coleta de Resíduos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12.75" customHeight="1" x14ac:dyDescent="0.25">
      <c r="A47" s="4"/>
      <c r="B47" s="27" t="s">
        <v>87</v>
      </c>
      <c r="C47" s="35" t="s">
        <v>0</v>
      </c>
      <c r="D47" s="35">
        <v>3414237</v>
      </c>
      <c r="E47" s="7" t="str">
        <f>CAZUL!B44</f>
        <v>03/02/2020</v>
      </c>
      <c r="F47" s="43" t="str">
        <f>CAZUL!N44</f>
        <v>21/02/2020</v>
      </c>
      <c r="G47" s="29" t="str">
        <f>DESPESAS!D2</f>
        <v xml:space="preserve">UPA COPACABANA </v>
      </c>
      <c r="H47" s="65" t="str">
        <f>IFERROR(VLOOKUP(I47,FORNECEDOR!$A$1:$B$301,2,FALSE),)</f>
        <v>13.508.772/0001-80</v>
      </c>
      <c r="I47" s="75" t="str">
        <f>CAZUL!E44</f>
        <v>LABORATÓRIO BIOMÉDICO LB LTDA</v>
      </c>
      <c r="J47" s="35" t="str">
        <f>VLOOKUP(AA47,DESPESAS!$A$2:$B$311,2,FALSE)</f>
        <v>03.05.01</v>
      </c>
      <c r="K47" s="35" t="str">
        <f>VLOOKUP(AA47,DESPESAS!$A$2:$C$311,3,FALSE)</f>
        <v>SERVIÇOS LABORATORIAIS</v>
      </c>
      <c r="L47" s="76">
        <f>CAZUL!F44</f>
        <v>0</v>
      </c>
      <c r="M47" s="64">
        <f>CAZUL!G44</f>
        <v>18770</v>
      </c>
      <c r="N47" s="76">
        <f>CAZUL!H44</f>
        <v>0</v>
      </c>
      <c r="O47" s="7" t="str">
        <f>DESPESAS!E2</f>
        <v>BRADESCO</v>
      </c>
      <c r="P47" s="1"/>
      <c r="AA47" s="66" t="str">
        <f>CAZUL!C44</f>
        <v>Serviço de Laboratório</v>
      </c>
    </row>
    <row r="48" spans="1:47" s="13" customFormat="1" x14ac:dyDescent="0.25">
      <c r="A48" s="1"/>
      <c r="B48" s="27" t="s">
        <v>87</v>
      </c>
      <c r="C48" s="38" t="s">
        <v>0</v>
      </c>
      <c r="D48" s="38">
        <v>3395207</v>
      </c>
      <c r="E48" s="7" t="str">
        <f>CAZUL!B45</f>
        <v>05/02/2020</v>
      </c>
      <c r="F48" s="43" t="str">
        <f>CAZUL!N45</f>
        <v>21/02/2020</v>
      </c>
      <c r="G48" s="29" t="str">
        <f>DESPESAS!D2</f>
        <v xml:space="preserve">UPA COPACABANA </v>
      </c>
      <c r="H48" s="65">
        <f>IFERROR(VLOOKUP(I48,FORNECEDOR!$A$1:$B$301,2,FALSE),)</f>
        <v>27721364000117</v>
      </c>
      <c r="I48" s="68" t="str">
        <f>CAZUL!E45</f>
        <v>BIOXXI SERVIÇOS DE ESTERILIZAÇÃO LTDA</v>
      </c>
      <c r="J48" s="38" t="str">
        <f>IFERROR(VLOOKUP(AA48,DESPESAS!$A$2:$B$311,2,FALSE),)</f>
        <v>03.09.01</v>
      </c>
      <c r="K48" s="38" t="str">
        <f>IFERROR(VLOOKUP(AA48,DESPESAS!$A$2:$C$311,3,FALSE),)</f>
        <v>SERVIÇOS DE LIMPEZA E HIGIENIZAÇÃO / ESTERILIZAÇÃO</v>
      </c>
      <c r="L48" s="30">
        <f>CAZUL!F45</f>
        <v>0</v>
      </c>
      <c r="M48" s="64">
        <f>CAZUL!G45</f>
        <v>4000</v>
      </c>
      <c r="N48" s="30">
        <f>CAZUL!H45</f>
        <v>0</v>
      </c>
      <c r="O48" s="7" t="str">
        <f>DESPESAS!E2</f>
        <v>BRADESCO</v>
      </c>
      <c r="P48" s="4"/>
      <c r="AA48" s="66" t="str">
        <f>CAZUL!C45</f>
        <v>Serviço de Limpeza e de Higiene</v>
      </c>
    </row>
    <row r="49" spans="1:27" x14ac:dyDescent="0.25">
      <c r="A49" s="1"/>
      <c r="B49" s="27" t="s">
        <v>87</v>
      </c>
      <c r="C49" s="38" t="s">
        <v>0</v>
      </c>
      <c r="D49" s="38">
        <v>3395292</v>
      </c>
      <c r="E49" s="7" t="str">
        <f>CAZUL!B46</f>
        <v>04/02/2020</v>
      </c>
      <c r="F49" s="43" t="str">
        <f>CAZUL!N46</f>
        <v>21/02/2020</v>
      </c>
      <c r="G49" s="29" t="str">
        <f>DESPESAS!D2</f>
        <v xml:space="preserve">UPA COPACABANA </v>
      </c>
      <c r="H49" s="65" t="str">
        <f>IFERROR(VLOOKUP(I49,FORNECEDOR!$A$1:$B$301,2,FALSE),)</f>
        <v>01.790.382/0001-67</v>
      </c>
      <c r="I49" s="68" t="str">
        <f>CAZUL!E46</f>
        <v>VITAI SOLUÇÕES LTDA</v>
      </c>
      <c r="J49" s="38" t="str">
        <f>IFERROR(VLOOKUP(AA49,DESPESAS!$A$2:$B$311,2,FALSE),)</f>
        <v>03.17.01</v>
      </c>
      <c r="K49" s="38" t="str">
        <f>IFERROR(VLOOKUP(AA49,DESPESAS!$A$2:$C$311,3,FALSE),)</f>
        <v>SERVIÇOS ESPECIALIZADOS PESSOA JURÍDICA</v>
      </c>
      <c r="L49" s="30">
        <f>CAZUL!F46</f>
        <v>0</v>
      </c>
      <c r="M49" s="64">
        <f>CAZUL!G46</f>
        <v>5631</v>
      </c>
      <c r="N49" s="30">
        <f>CAZUL!H46</f>
        <v>0</v>
      </c>
      <c r="O49" s="7" t="str">
        <f>DESPESAS!E2</f>
        <v>BRADESCO</v>
      </c>
      <c r="P49" s="4"/>
      <c r="AA49" s="66" t="str">
        <f>CAZUL!C46</f>
        <v>Software / Licença de Uso</v>
      </c>
    </row>
    <row r="50" spans="1:27" s="11" customFormat="1" x14ac:dyDescent="0.25">
      <c r="A50" s="6"/>
      <c r="B50" s="27" t="s">
        <v>87</v>
      </c>
      <c r="C50" s="38" t="s">
        <v>0</v>
      </c>
      <c r="D50" s="38">
        <v>3395292</v>
      </c>
      <c r="E50" s="7" t="str">
        <f>CAZUL!B47</f>
        <v>05/02/2020</v>
      </c>
      <c r="F50" s="43" t="str">
        <f>CAZUL!N47</f>
        <v>21/02/2020</v>
      </c>
      <c r="G50" s="29" t="str">
        <f>DESPESAS!D2</f>
        <v xml:space="preserve">UPA COPACABANA </v>
      </c>
      <c r="H50" s="65" t="str">
        <f>IFERROR(VLOOKUP(I50,FORNECEDOR!$A$1:$B$301,2,FALSE),)</f>
        <v>01.790.382/0001-67</v>
      </c>
      <c r="I50" s="68" t="str">
        <f>CAZUL!E47</f>
        <v>VITAI SOLUÇÕES LTDA</v>
      </c>
      <c r="J50" s="38" t="str">
        <f>IFERROR(VLOOKUP(AA50,DESPESAS!$A$2:$B$311,2,FALSE),)</f>
        <v>03.06.02</v>
      </c>
      <c r="K50" s="38" t="str">
        <f>IFERROR(VLOOKUP(AA50,DESPESAS!$A$2:$C$311,3,FALSE),)</f>
        <v>LOCAÇÃO DE EQUIPAMENTOS DE INFORMÁTICA</v>
      </c>
      <c r="L50" s="30">
        <f>CAZUL!F47</f>
        <v>0</v>
      </c>
      <c r="M50" s="64">
        <f>CAZUL!G47</f>
        <v>1100</v>
      </c>
      <c r="N50" s="30">
        <f>CAZUL!H47</f>
        <v>0</v>
      </c>
      <c r="O50" s="7" t="str">
        <f>DESPESAS!E2</f>
        <v>BRADESCO</v>
      </c>
      <c r="P50" s="4"/>
      <c r="AA50" s="66" t="str">
        <f>CAZUL!C47</f>
        <v>Locação de Servidor</v>
      </c>
    </row>
    <row r="51" spans="1:27" x14ac:dyDescent="0.25">
      <c r="A51" s="6"/>
      <c r="B51" s="27" t="s">
        <v>87</v>
      </c>
      <c r="C51" s="38" t="s">
        <v>0</v>
      </c>
      <c r="D51" s="38">
        <v>6875192</v>
      </c>
      <c r="E51" s="7" t="str">
        <f>CAZUL!B48</f>
        <v>03/02/2020</v>
      </c>
      <c r="F51" s="43" t="str">
        <f>CAZUL!N48</f>
        <v>21/02/2020</v>
      </c>
      <c r="G51" s="29" t="str">
        <f>DESPESAS!D2</f>
        <v xml:space="preserve">UPA COPACABANA </v>
      </c>
      <c r="H51" s="65">
        <f>IFERROR(VLOOKUP(I51,FORNECEDOR!$A$1:$B$301,2,FALSE),)</f>
        <v>31027407000136</v>
      </c>
      <c r="I51" s="68" t="str">
        <f>CAZUL!E48</f>
        <v>EVERALDO FONSECA DA SILVA</v>
      </c>
      <c r="J51" s="38" t="str">
        <f>IFERROR(VLOOKUP(AA51,DESPESAS!$A$2:$B$311,2,FALSE),)</f>
        <v>03.02.01</v>
      </c>
      <c r="K51" s="38" t="str">
        <f>IFERROR(VLOOKUP(AA51,DESPESAS!$A$2:$C$311,3,FALSE),)</f>
        <v>SERVIÇOS-MANUTENÇÃO EQUIPAMENTOS EM GERAL</v>
      </c>
      <c r="L51" s="30">
        <f>CAZUL!F48</f>
        <v>0</v>
      </c>
      <c r="M51" s="64">
        <f>CAZUL!G48</f>
        <v>1800</v>
      </c>
      <c r="N51" s="30">
        <f>CAZUL!H48</f>
        <v>0</v>
      </c>
      <c r="O51" s="7" t="str">
        <f>DESPESAS!E2</f>
        <v>BRADESCO</v>
      </c>
      <c r="P51" s="4"/>
      <c r="AA51" s="66" t="str">
        <f>CAZUL!C48</f>
        <v>Manutenção de Equipamentos</v>
      </c>
    </row>
    <row r="52" spans="1:27" x14ac:dyDescent="0.25">
      <c r="A52" s="1"/>
      <c r="B52" s="27" t="s">
        <v>87</v>
      </c>
      <c r="C52" s="38" t="s">
        <v>0</v>
      </c>
      <c r="D52" s="38">
        <v>3395132</v>
      </c>
      <c r="E52" s="7" t="str">
        <f>CAZUL!B49</f>
        <v>20/02/2020</v>
      </c>
      <c r="F52" s="43" t="str">
        <f>CAZUL!N49</f>
        <v>21/02/2020</v>
      </c>
      <c r="G52" s="29" t="str">
        <f>DESPESAS!D2</f>
        <v xml:space="preserve">UPA COPACABANA </v>
      </c>
      <c r="H52" s="65" t="str">
        <f>IFERROR(VLOOKUP(I52,FORNECEDOR!$A$1:$B$301,2,FALSE),)</f>
        <v>11.305.089/0004-66</v>
      </c>
      <c r="I52" s="68" t="str">
        <f>CAZUL!E49</f>
        <v>SONIPREV PREVENÇÃO E DIAGNOSTICOS LTDA</v>
      </c>
      <c r="J52" s="38" t="str">
        <f>IFERROR(VLOOKUP(AA52,DESPESAS!$A$2:$B$311,2,FALSE),)</f>
        <v>03.26.01</v>
      </c>
      <c r="K52" s="38" t="str">
        <f>IFERROR(VLOOKUP(AA52,DESPESAS!$A$2:$C$311,3,FALSE),)</f>
        <v>SERVIÇOS ASSISTENCIAIS PESSOA JURÍDICA</v>
      </c>
      <c r="L52" s="30">
        <f>CAZUL!F49</f>
        <v>0</v>
      </c>
      <c r="M52" s="64">
        <f>CAZUL!G49</f>
        <v>351217.36</v>
      </c>
      <c r="N52" s="30">
        <f>CAZUL!H49</f>
        <v>0</v>
      </c>
      <c r="O52" s="7" t="str">
        <f>DESPESAS!E2</f>
        <v>BRADESCO</v>
      </c>
      <c r="P52" s="4"/>
      <c r="AA52" s="66" t="str">
        <f>CAZUL!C49</f>
        <v>Serviços Médicos</v>
      </c>
    </row>
    <row r="53" spans="1:27" s="11" customFormat="1" x14ac:dyDescent="0.25">
      <c r="A53" s="2"/>
      <c r="B53" s="27" t="s">
        <v>87</v>
      </c>
      <c r="C53" s="38" t="s">
        <v>0</v>
      </c>
      <c r="D53" s="38">
        <v>3395495</v>
      </c>
      <c r="E53" s="7" t="str">
        <f>CAZUL!B50</f>
        <v>21/01/2020</v>
      </c>
      <c r="F53" s="43" t="str">
        <f>CAZUL!N50</f>
        <v>21/02/2020</v>
      </c>
      <c r="G53" s="29" t="str">
        <f>DESPESAS!D2</f>
        <v xml:space="preserve">UPA COPACABANA </v>
      </c>
      <c r="H53" s="65">
        <f>IFERROR(VLOOKUP(I53,FORNECEDOR!$A$1:$B$301,2,FALSE),)</f>
        <v>6027816000276</v>
      </c>
      <c r="I53" s="68" t="str">
        <f>CAZUL!E50</f>
        <v>OREGON FARMACEUTICA</v>
      </c>
      <c r="J53" s="38" t="str">
        <f>IFERROR(VLOOKUP(AA53,DESPESAS!$A$2:$B$311,2,FALSE),)</f>
        <v>02.07.01</v>
      </c>
      <c r="K53" s="38" t="str">
        <f>IFERROR(VLOOKUP(AA53,DESPESAS!$A$2:$C$311,3,FALSE),)</f>
        <v>MEDICAMENTOS e INSUMOS FARMACÊUTICOS</v>
      </c>
      <c r="L53" s="30">
        <f>CAZUL!F50</f>
        <v>0</v>
      </c>
      <c r="M53" s="64">
        <f>CAZUL!G50</f>
        <v>2082.6</v>
      </c>
      <c r="N53" s="30">
        <f>CAZUL!H50</f>
        <v>0</v>
      </c>
      <c r="O53" s="7" t="str">
        <f>DESPESAS!E2</f>
        <v>BRADESCO</v>
      </c>
      <c r="P53" s="4"/>
      <c r="AA53" s="66" t="str">
        <f>CAZUL!C50</f>
        <v>Medicamentos</v>
      </c>
    </row>
    <row r="54" spans="1:27" s="13" customFormat="1" x14ac:dyDescent="0.25">
      <c r="A54" s="2"/>
      <c r="B54" s="27" t="s">
        <v>87</v>
      </c>
      <c r="C54" s="38" t="s">
        <v>0</v>
      </c>
      <c r="D54" s="38">
        <v>2794211</v>
      </c>
      <c r="E54" s="7" t="str">
        <f>CAZUL!B51</f>
        <v>21/01/2020</v>
      </c>
      <c r="F54" s="43" t="str">
        <f>CAZUL!N51</f>
        <v>21/02/2020</v>
      </c>
      <c r="G54" s="29" t="str">
        <f>DESPESAS!D2</f>
        <v xml:space="preserve">UPA COPACABANA </v>
      </c>
      <c r="H54" s="65" t="str">
        <f>IFERROR(VLOOKUP(I54,FORNECEDOR!$A$1:$B$301,2,FALSE),)</f>
        <v>00.085.822/0001-12</v>
      </c>
      <c r="I54" s="68" t="str">
        <f>CAZUL!E51</f>
        <v xml:space="preserve">ESPECIFARMA COM. DE MED. E PROD. HOSPITARES LTDA </v>
      </c>
      <c r="J54" s="38" t="str">
        <f>IFERROR(VLOOKUP(AA54,DESPESAS!$A$2:$B$311,2,FALSE),)</f>
        <v>02.07.01</v>
      </c>
      <c r="K54" s="38" t="str">
        <f>IFERROR(VLOOKUP(AA54,DESPESAS!$A$2:$C$311,3,FALSE),)</f>
        <v>MEDICAMENTOS e INSUMOS FARMACÊUTICOS</v>
      </c>
      <c r="L54" s="30">
        <f>CAZUL!F51</f>
        <v>0</v>
      </c>
      <c r="M54" s="64">
        <f>CAZUL!G51</f>
        <v>3412.25</v>
      </c>
      <c r="N54" s="30">
        <f>CAZUL!H51</f>
        <v>-426509.46000000025</v>
      </c>
      <c r="O54" s="7" t="str">
        <f>DESPESAS!E2</f>
        <v>BRADESCO</v>
      </c>
      <c r="P54" s="4"/>
      <c r="AA54" s="66" t="str">
        <f>CAZUL!C51</f>
        <v>Medicamentos</v>
      </c>
    </row>
    <row r="55" spans="1:27" s="13" customFormat="1" x14ac:dyDescent="0.25">
      <c r="A55" s="2"/>
      <c r="B55" s="27" t="s">
        <v>87</v>
      </c>
      <c r="C55" s="38" t="s">
        <v>0</v>
      </c>
      <c r="D55" s="40">
        <v>3395293</v>
      </c>
      <c r="E55" s="7" t="str">
        <f>CAZUL!B52</f>
        <v>20/01/2020</v>
      </c>
      <c r="F55" s="43" t="str">
        <f>CAZUL!N52</f>
        <v>21/02/2020</v>
      </c>
      <c r="G55" s="29" t="str">
        <f>DESPESAS!D2</f>
        <v xml:space="preserve">UPA COPACABANA </v>
      </c>
      <c r="H55" s="65" t="str">
        <f>IFERROR(VLOOKUP(I55,FORNECEDOR!$A$1:$B$301,2,FALSE),)</f>
        <v>22.706.161/0001-38</v>
      </c>
      <c r="I55" s="68" t="str">
        <f>CAZUL!E52</f>
        <v>AVANTE BRASIL COMERCIO  EIRELI</v>
      </c>
      <c r="J55" s="38" t="str">
        <f>IFERROR(VLOOKUP(AA55,DESPESAS!$A$2:$B$311,2,FALSE),)</f>
        <v>02.07.01</v>
      </c>
      <c r="K55" s="38" t="str">
        <f>IFERROR(VLOOKUP(AA55,DESPESAS!$A$2:$C$311,3,FALSE),)</f>
        <v>MEDICAMENTOS e INSUMOS FARMACÊUTICOS</v>
      </c>
      <c r="L55" s="30">
        <f>CAZUL!F52</f>
        <v>0</v>
      </c>
      <c r="M55" s="64">
        <f>CAZUL!G52</f>
        <v>3613.3</v>
      </c>
      <c r="N55" s="30">
        <f>CAZUL!H52</f>
        <v>-430122.76000000024</v>
      </c>
      <c r="O55" s="7" t="str">
        <f>DESPESAS!E2</f>
        <v>BRADESCO</v>
      </c>
      <c r="P55" s="4"/>
      <c r="AA55" s="66" t="str">
        <f>CAZUL!C52</f>
        <v>Medicamentos</v>
      </c>
    </row>
    <row r="56" spans="1:27" x14ac:dyDescent="0.25">
      <c r="A56" s="1"/>
      <c r="B56" s="27" t="s">
        <v>87</v>
      </c>
      <c r="C56" s="38" t="s">
        <v>0</v>
      </c>
      <c r="D56" s="38">
        <v>3395609</v>
      </c>
      <c r="E56" s="7" t="str">
        <f>CAZUL!B53</f>
        <v>22/01/2020</v>
      </c>
      <c r="F56" s="43" t="str">
        <f>CAZUL!N53</f>
        <v>21/02/2020</v>
      </c>
      <c r="G56" s="29" t="str">
        <f>DESPESAS!D2</f>
        <v xml:space="preserve">UPA COPACABANA </v>
      </c>
      <c r="H56" s="65">
        <f>IFERROR(VLOOKUP(I56,FORNECEDOR!$A$1:$B$301,2,FALSE),)</f>
        <v>874929000140</v>
      </c>
      <c r="I56" s="68" t="str">
        <f>CAZUL!E53</f>
        <v>MED CENTER COMERCIAL LTDA</v>
      </c>
      <c r="J56" s="38" t="str">
        <f>IFERROR(VLOOKUP(AA56,DESPESAS!$A$2:$B$311,2,FALSE),)</f>
        <v>02.07.03</v>
      </c>
      <c r="K56" s="38" t="str">
        <f>IFERROR(VLOOKUP(AA56,DESPESAS!$A$2:$C$311,3,FALSE),)</f>
        <v>MATERIAIS HOSPITALARES MÉDICOS/ODONTOLÓGICOS/LABORATORIAIS</v>
      </c>
      <c r="L56" s="30">
        <f>CAZUL!F53</f>
        <v>0</v>
      </c>
      <c r="M56" s="64">
        <f>CAZUL!G53</f>
        <v>3694.06</v>
      </c>
      <c r="N56" s="30">
        <f>CAZUL!H53</f>
        <v>-433816.82000000024</v>
      </c>
      <c r="O56" s="7" t="str">
        <f>DESPESAS!E2</f>
        <v>BRADESCO</v>
      </c>
      <c r="P56" s="4"/>
      <c r="AA56" s="66" t="str">
        <f>CAZUL!C53</f>
        <v>Material Hospitalar</v>
      </c>
    </row>
    <row r="57" spans="1:27" x14ac:dyDescent="0.25">
      <c r="A57" s="1"/>
      <c r="B57" s="27" t="s">
        <v>87</v>
      </c>
      <c r="C57" s="38" t="s">
        <v>0</v>
      </c>
      <c r="D57" s="40">
        <v>863221</v>
      </c>
      <c r="E57" s="7" t="str">
        <f>CAZUL!B54</f>
        <v>21/01/2020</v>
      </c>
      <c r="F57" s="43" t="str">
        <f>CAZUL!N54</f>
        <v>21/02/2020</v>
      </c>
      <c r="G57" s="29" t="str">
        <f>DESPESAS!D2</f>
        <v xml:space="preserve">UPA COPACABANA </v>
      </c>
      <c r="H57" s="65" t="str">
        <f>IFERROR(VLOOKUP(I57,FORNECEDOR!$A$1:$B$301,2,FALSE),)</f>
        <v>00.857.492/0001-36</v>
      </c>
      <c r="I57" s="68" t="str">
        <f>CAZUL!E54</f>
        <v>SOGAMAX DIST DE PROD FARMACEUTICOS ME</v>
      </c>
      <c r="J57" s="38" t="str">
        <f>IFERROR(VLOOKUP(AA57,DESPESAS!$A$2:$B$311,2,FALSE),)</f>
        <v>02.07.01</v>
      </c>
      <c r="K57" s="38" t="str">
        <f>IFERROR(VLOOKUP(AA57,DESPESAS!$A$2:$C$311,3,FALSE),)</f>
        <v>MEDICAMENTOS e INSUMOS FARMACÊUTICOS</v>
      </c>
      <c r="L57" s="30">
        <f>CAZUL!F54</f>
        <v>0</v>
      </c>
      <c r="M57" s="64">
        <f>CAZUL!G54</f>
        <v>2937.31</v>
      </c>
      <c r="N57" s="30">
        <f>CAZUL!H54</f>
        <v>-436754.13000000024</v>
      </c>
      <c r="O57" s="7" t="str">
        <f>DESPESAS!E2</f>
        <v>BRADESCO</v>
      </c>
      <c r="P57" s="4"/>
      <c r="AA57" s="66" t="str">
        <f>CAZUL!C54</f>
        <v>Medicamentos</v>
      </c>
    </row>
    <row r="58" spans="1:27" ht="12.75" customHeight="1" x14ac:dyDescent="0.25">
      <c r="A58" s="1"/>
      <c r="B58" s="27" t="s">
        <v>87</v>
      </c>
      <c r="C58" s="38" t="s">
        <v>0</v>
      </c>
      <c r="D58" s="38">
        <v>3395609</v>
      </c>
      <c r="E58" s="7" t="str">
        <f>CAZUL!B55</f>
        <v>22/01/2020</v>
      </c>
      <c r="F58" s="43" t="str">
        <f>CAZUL!N55</f>
        <v>21/02/2020</v>
      </c>
      <c r="G58" s="29" t="str">
        <f>DESPESAS!D2</f>
        <v xml:space="preserve">UPA COPACABANA </v>
      </c>
      <c r="H58" s="65">
        <f>IFERROR(VLOOKUP(I58,FORNECEDOR!$A$1:$B$301,2,FALSE),)</f>
        <v>874929000140</v>
      </c>
      <c r="I58" s="68" t="str">
        <f>CAZUL!E55</f>
        <v>MED CENTER COMERCIAL LTDA</v>
      </c>
      <c r="J58" s="38" t="str">
        <f>IFERROR(VLOOKUP(AA58,DESPESAS!$A$2:$B$311,2,FALSE),)</f>
        <v>02.07.03</v>
      </c>
      <c r="K58" s="38" t="str">
        <f>IFERROR(VLOOKUP(AA58,DESPESAS!$A$2:$C$311,3,FALSE),)</f>
        <v>MATERIAIS HOSPITALARES MÉDICOS/ODONTOLÓGICOS/LABORATORIAIS</v>
      </c>
      <c r="L58" s="30">
        <f>CAZUL!F55</f>
        <v>0</v>
      </c>
      <c r="M58" s="64">
        <f>CAZUL!G55</f>
        <v>5597.46</v>
      </c>
      <c r="N58" s="30">
        <f>CAZUL!H55</f>
        <v>-442351.59000000026</v>
      </c>
      <c r="O58" s="7" t="str">
        <f>DESPESAS!E2</f>
        <v>BRADESCO</v>
      </c>
      <c r="P58" s="4"/>
      <c r="AA58" s="66" t="str">
        <f>CAZUL!C55</f>
        <v>Material Hospitalar</v>
      </c>
    </row>
    <row r="59" spans="1:27" ht="12.75" customHeight="1" x14ac:dyDescent="0.25">
      <c r="A59" s="1"/>
      <c r="B59" s="27" t="s">
        <v>87</v>
      </c>
      <c r="C59" s="38" t="s">
        <v>0</v>
      </c>
      <c r="D59" s="40">
        <v>2313225</v>
      </c>
      <c r="E59" s="7" t="str">
        <f>CAZUL!B56</f>
        <v>21/01/2020</v>
      </c>
      <c r="F59" s="43" t="str">
        <f>CAZUL!N56</f>
        <v>21/02/2020</v>
      </c>
      <c r="G59" s="29" t="str">
        <f>DESPESAS!D2</f>
        <v xml:space="preserve">UPA COPACABANA </v>
      </c>
      <c r="H59" s="65" t="str">
        <f>IFERROR(VLOOKUP(I59,FORNECEDOR!$A$1:$B$301,2,FALSE),)</f>
        <v>10.269.296/0001-02</v>
      </c>
      <c r="I59" s="68" t="str">
        <f>CAZUL!E56</f>
        <v>SEMEAR DISTRIBUIDORA EIRELI EPP</v>
      </c>
      <c r="J59" s="38" t="str">
        <f>IFERROR(VLOOKUP(AA59,DESPESAS!$A$2:$B$311,2,FALSE),)</f>
        <v>02.07.01</v>
      </c>
      <c r="K59" s="38" t="str">
        <f>IFERROR(VLOOKUP(AA59,DESPESAS!$A$2:$C$311,3,FALSE),)</f>
        <v>MEDICAMENTOS e INSUMOS FARMACÊUTICOS</v>
      </c>
      <c r="L59" s="30">
        <f>CAZUL!F56</f>
        <v>0</v>
      </c>
      <c r="M59" s="64">
        <f>CAZUL!G56</f>
        <v>1407.5</v>
      </c>
      <c r="N59" s="30">
        <f>CAZUL!H56</f>
        <v>0</v>
      </c>
      <c r="O59" s="7" t="str">
        <f>DESPESAS!E2</f>
        <v>BRADESCO</v>
      </c>
      <c r="P59" s="4"/>
      <c r="AA59" s="66" t="str">
        <f>CAZUL!C56</f>
        <v>Medicamentos</v>
      </c>
    </row>
    <row r="60" spans="1:27" ht="12.75" customHeight="1" x14ac:dyDescent="0.25">
      <c r="A60" s="1"/>
      <c r="B60" s="27" t="s">
        <v>87</v>
      </c>
      <c r="C60" s="38" t="s">
        <v>0</v>
      </c>
      <c r="D60" s="40">
        <v>3395305</v>
      </c>
      <c r="E60" s="7" t="str">
        <f>CAZUL!B57</f>
        <v>31/01/2020</v>
      </c>
      <c r="F60" s="43" t="str">
        <f>CAZUL!N57</f>
        <v>21/02/2020</v>
      </c>
      <c r="G60" s="29" t="str">
        <f>DESPESAS!D2</f>
        <v xml:space="preserve">UPA COPACABANA </v>
      </c>
      <c r="H60" s="65">
        <f>IFERROR(VLOOKUP(I60,FORNECEDOR!$A$1:$B$301,2,FALSE),)</f>
        <v>0</v>
      </c>
      <c r="I60" s="75" t="str">
        <f>CAZUL!E57</f>
        <v>SEPARAR PRODUTOS E SERVIÇOS LTDA</v>
      </c>
      <c r="J60" s="38" t="str">
        <f>IFERROR(VLOOKUP(AA60,DESPESAS!$A$2:$B$311,2,FALSE),)</f>
        <v>03.06.01</v>
      </c>
      <c r="K60" s="38" t="str">
        <f>IFERROR(VLOOKUP(AA60,DESPESAS!$A$2:$C$311,3,FALSE),)</f>
        <v>LOCAÇÃO DE EQUIPAMENTOS EM GERAL</v>
      </c>
      <c r="L60" s="30">
        <f>CAZUL!F57</f>
        <v>0</v>
      </c>
      <c r="M60" s="64">
        <f>CAZUL!G57</f>
        <v>9000</v>
      </c>
      <c r="N60" s="30">
        <f>CAZUL!H57</f>
        <v>0</v>
      </c>
      <c r="O60" s="7" t="str">
        <f>DESPESAS!E2</f>
        <v>BRADESCO</v>
      </c>
      <c r="P60" s="4"/>
      <c r="AA60" s="66" t="str">
        <f>CAZUL!C57</f>
        <v>Locação de Equipamento Clinico</v>
      </c>
    </row>
    <row r="61" spans="1:27" ht="12.75" customHeight="1" x14ac:dyDescent="0.25">
      <c r="A61" s="37"/>
      <c r="B61" s="27" t="s">
        <v>87</v>
      </c>
      <c r="C61" s="38" t="s">
        <v>499</v>
      </c>
      <c r="D61" s="38">
        <v>3395333</v>
      </c>
      <c r="E61" s="7" t="str">
        <f>CAZUL!B58</f>
        <v>05/02/2020</v>
      </c>
      <c r="F61" s="43" t="str">
        <f>CAZUL!N58</f>
        <v>21/02/2020</v>
      </c>
      <c r="G61" s="29" t="str">
        <f>DESPESAS!D2</f>
        <v xml:space="preserve">UPA COPACABANA </v>
      </c>
      <c r="H61" s="65" t="str">
        <f>IFERROR(VLOOKUP(I61,FORNECEDOR!$A$1:$B$301,2,FALSE),)</f>
        <v>07.366.296/0001-08</v>
      </c>
      <c r="I61" s="68" t="str">
        <f>CAZUL!E58</f>
        <v>NEO TECNOLOGIA DA INFORMATICA LTDA</v>
      </c>
      <c r="J61" s="38" t="str">
        <f>IFERROR(VLOOKUP(AA61,DESPESAS!$A$2:$B$311,2,FALSE),)</f>
        <v>03.06.02</v>
      </c>
      <c r="K61" s="38" t="str">
        <f>IFERROR(VLOOKUP(AA61,DESPESAS!$A$2:$C$311,3,FALSE),)</f>
        <v>LOCAÇÃO DE EQUIPAMENTOS DE INFORMÁTICA</v>
      </c>
      <c r="L61" s="30">
        <f>CAZUL!F58</f>
        <v>0</v>
      </c>
      <c r="M61" s="64">
        <f>CAZUL!G58</f>
        <v>10437.52</v>
      </c>
      <c r="N61" s="30">
        <f>CAZUL!H58</f>
        <v>-463196.61000000028</v>
      </c>
      <c r="O61" s="7" t="str">
        <f>DESPESAS!E2</f>
        <v>BRADESCO</v>
      </c>
      <c r="P61" s="4"/>
      <c r="AA61" s="66" t="str">
        <f>CAZUL!C58</f>
        <v>Locação de Equipamentos de Informática</v>
      </c>
    </row>
    <row r="62" spans="1:27" ht="12.75" customHeight="1" x14ac:dyDescent="0.25">
      <c r="A62" s="1"/>
      <c r="B62" s="27" t="s">
        <v>87</v>
      </c>
      <c r="C62" s="38" t="s">
        <v>549</v>
      </c>
      <c r="D62" s="38">
        <v>3395132</v>
      </c>
      <c r="E62" s="7" t="str">
        <f>CAZUL!B59</f>
        <v>21/02/2020</v>
      </c>
      <c r="F62" s="43" t="str">
        <f>CAZUL!N59</f>
        <v>21/02/2020</v>
      </c>
      <c r="G62" s="29" t="str">
        <f>DESPESAS!D2</f>
        <v xml:space="preserve">UPA COPACABANA </v>
      </c>
      <c r="H62" s="65" t="str">
        <f>IFERROR(VLOOKUP(I62,FORNECEDOR!$A$1:$B$301,2,FALSE),)</f>
        <v>60.746.948/0001-12</v>
      </c>
      <c r="I62" s="68" t="str">
        <f>CAZUL!E59</f>
        <v>BANCO BRADESCO</v>
      </c>
      <c r="J62" s="38" t="str">
        <f>IFERROR(VLOOKUP(AA62,DESPESAS!$A$2:$B$311,2,FALSE),)</f>
        <v>06.01.01</v>
      </c>
      <c r="K62" s="38" t="str">
        <f>IFERROR(VLOOKUP(AA62,DESPESAS!$A$2:$C$311,3,FALSE),)</f>
        <v>TARIFAS</v>
      </c>
      <c r="L62" s="30">
        <f>CAZUL!F59</f>
        <v>0</v>
      </c>
      <c r="M62" s="64">
        <f>CAZUL!G59</f>
        <v>10.45</v>
      </c>
      <c r="N62" s="30">
        <f>CAZUL!H59</f>
        <v>0</v>
      </c>
      <c r="O62" s="7" t="str">
        <f>DESPESAS!E2</f>
        <v>BRADESCO</v>
      </c>
      <c r="P62" s="4"/>
      <c r="AA62" s="66" t="str">
        <f>CAZUL!C59</f>
        <v>Tarifas Bancárias</v>
      </c>
    </row>
    <row r="63" spans="1:27" x14ac:dyDescent="0.25">
      <c r="A63" s="1"/>
      <c r="B63" s="27" t="s">
        <v>87</v>
      </c>
      <c r="C63" s="38" t="s">
        <v>549</v>
      </c>
      <c r="D63" s="38">
        <v>3395207</v>
      </c>
      <c r="E63" s="7" t="str">
        <f>CAZUL!B60</f>
        <v>21/02/2020</v>
      </c>
      <c r="F63" s="43" t="str">
        <f>CAZUL!N60</f>
        <v>21/02/2020</v>
      </c>
      <c r="G63" s="29" t="str">
        <f>DESPESAS!D2</f>
        <v xml:space="preserve">UPA COPACABANA </v>
      </c>
      <c r="H63" s="65" t="str">
        <f>IFERROR(VLOOKUP(I63,FORNECEDOR!$A$1:$B$301,2,FALSE),)</f>
        <v>60.746.948/0001-12</v>
      </c>
      <c r="I63" s="68" t="str">
        <f>CAZUL!E60</f>
        <v>BANCO BRADESCO</v>
      </c>
      <c r="J63" s="38" t="str">
        <f>IFERROR(VLOOKUP(AA63,DESPESAS!$A$2:$B$311,2,FALSE),)</f>
        <v>06.01.01</v>
      </c>
      <c r="K63" s="38" t="str">
        <f>IFERROR(VLOOKUP(AA63,DESPESAS!$A$2:$C$311,3,FALSE),)</f>
        <v>TARIFAS</v>
      </c>
      <c r="L63" s="30">
        <f>CAZUL!F60</f>
        <v>0</v>
      </c>
      <c r="M63" s="64">
        <f>CAZUL!G60</f>
        <v>10.45</v>
      </c>
      <c r="N63" s="30">
        <f>CAZUL!H60</f>
        <v>0</v>
      </c>
      <c r="O63" s="7" t="str">
        <f>DESPESAS!E2</f>
        <v>BRADESCO</v>
      </c>
      <c r="P63" s="4"/>
      <c r="AA63" s="66" t="str">
        <f>CAZUL!C60</f>
        <v>Tarifas Bancárias</v>
      </c>
    </row>
    <row r="64" spans="1:27" s="14" customFormat="1" x14ac:dyDescent="0.25">
      <c r="A64" s="4" t="s">
        <v>39</v>
      </c>
      <c r="B64" s="27" t="s">
        <v>87</v>
      </c>
      <c r="C64" s="38" t="s">
        <v>549</v>
      </c>
      <c r="D64" s="38">
        <v>3395292</v>
      </c>
      <c r="E64" s="7" t="str">
        <f>CAZUL!B61</f>
        <v>21/02/2020</v>
      </c>
      <c r="F64" s="43" t="str">
        <f>CAZUL!N61</f>
        <v>21/02/2020</v>
      </c>
      <c r="G64" s="29" t="str">
        <f>DESPESAS!D2</f>
        <v xml:space="preserve">UPA COPACABANA </v>
      </c>
      <c r="H64" s="65" t="str">
        <f>IFERROR(VLOOKUP(I64,FORNECEDOR!$A$1:$B$301,2,FALSE),)</f>
        <v>60.746.948/0001-12</v>
      </c>
      <c r="I64" s="68" t="str">
        <f>CAZUL!E61</f>
        <v>BANCO BRADESCO</v>
      </c>
      <c r="J64" s="38" t="str">
        <f>IFERROR(VLOOKUP(AA64,DESPESAS!$A$2:$B$311,2,FALSE),)</f>
        <v>06.01.01</v>
      </c>
      <c r="K64" s="38" t="str">
        <f>IFERROR(VLOOKUP(AA64,DESPESAS!$A$2:$C$311,3,FALSE),)</f>
        <v>TARIFAS</v>
      </c>
      <c r="L64" s="30">
        <f>CAZUL!F61</f>
        <v>0</v>
      </c>
      <c r="M64" s="64">
        <f>CAZUL!G61</f>
        <v>10.45</v>
      </c>
      <c r="N64" s="30">
        <f>CAZUL!H61</f>
        <v>0</v>
      </c>
      <c r="O64" s="7" t="str">
        <f>DESPESAS!E2</f>
        <v>BRADESCO</v>
      </c>
      <c r="P64" s="4"/>
      <c r="AA64" s="66" t="str">
        <f>CAZUL!C61</f>
        <v>Tarifas Bancárias</v>
      </c>
    </row>
    <row r="65" spans="1:47" s="36" customFormat="1" ht="11.25" customHeight="1" x14ac:dyDescent="0.25">
      <c r="A65" s="4"/>
      <c r="B65" s="27" t="s">
        <v>87</v>
      </c>
      <c r="C65" s="38" t="s">
        <v>549</v>
      </c>
      <c r="D65" s="38">
        <v>3395293</v>
      </c>
      <c r="E65" s="7" t="str">
        <f>CAZUL!B62</f>
        <v>21/02/2020</v>
      </c>
      <c r="F65" s="43" t="str">
        <f>CAZUL!N62</f>
        <v>21/02/2020</v>
      </c>
      <c r="G65" s="29" t="str">
        <f>DESPESAS!D2</f>
        <v xml:space="preserve">UPA COPACABANA </v>
      </c>
      <c r="H65" s="65" t="str">
        <f>IFERROR(VLOOKUP(I65,FORNECEDOR!$A$1:$B$301,2,FALSE),)</f>
        <v>60.746.948/0001-12</v>
      </c>
      <c r="I65" s="68" t="str">
        <f>CAZUL!E62</f>
        <v>BANCO BRADESCO</v>
      </c>
      <c r="J65" s="38" t="str">
        <f>IFERROR(VLOOKUP(AA65,DESPESAS!$A$2:$B$311,2,FALSE),)</f>
        <v>06.01.01</v>
      </c>
      <c r="K65" s="38" t="str">
        <f>IFERROR(VLOOKUP(AA65,DESPESAS!$A$2:$C$311,3,FALSE),)</f>
        <v>TARIFAS</v>
      </c>
      <c r="L65" s="30">
        <f>CAZUL!F62</f>
        <v>0</v>
      </c>
      <c r="M65" s="64">
        <f>CAZUL!G62</f>
        <v>10.45</v>
      </c>
      <c r="N65" s="30">
        <f>CAZUL!H62</f>
        <v>0</v>
      </c>
      <c r="O65" s="7" t="str">
        <f>DESPESAS!E2</f>
        <v>BRADESCO</v>
      </c>
      <c r="P65" s="4"/>
      <c r="AA65" s="66" t="str">
        <f>CAZUL!C62</f>
        <v>Tarifas Bancárias</v>
      </c>
    </row>
    <row r="66" spans="1:47" s="11" customFormat="1" x14ac:dyDescent="0.25">
      <c r="A66" s="1" t="s">
        <v>39</v>
      </c>
      <c r="B66" s="27" t="s">
        <v>87</v>
      </c>
      <c r="C66" s="38" t="s">
        <v>549</v>
      </c>
      <c r="D66" s="38">
        <v>3395305</v>
      </c>
      <c r="E66" s="7" t="str">
        <f>CAZUL!B63</f>
        <v>21/02/2020</v>
      </c>
      <c r="F66" s="43" t="str">
        <f>CAZUL!N63</f>
        <v>21/02/2020</v>
      </c>
      <c r="G66" s="29" t="str">
        <f>DESPESAS!D2</f>
        <v xml:space="preserve">UPA COPACABANA </v>
      </c>
      <c r="H66" s="65" t="str">
        <f>IFERROR(VLOOKUP(I66,FORNECEDOR!$A$1:$B$301,2,FALSE),)</f>
        <v>60.746.948/0001-12</v>
      </c>
      <c r="I66" s="68" t="str">
        <f>CAZUL!E63</f>
        <v>BANCO BRADESCO</v>
      </c>
      <c r="J66" s="38" t="str">
        <f>IFERROR(VLOOKUP(AA66,DESPESAS!$A$2:$B$311,2,FALSE),)</f>
        <v>06.01.01</v>
      </c>
      <c r="K66" s="38" t="str">
        <f>IFERROR(VLOOKUP(AA66,DESPESAS!$A$2:$C$311,3,FALSE),)</f>
        <v>TARIFAS</v>
      </c>
      <c r="L66" s="30">
        <f>CAZUL!F63</f>
        <v>0</v>
      </c>
      <c r="M66" s="64">
        <f>CAZUL!G63</f>
        <v>10.45</v>
      </c>
      <c r="N66" s="30">
        <f>CAZUL!H63</f>
        <v>0</v>
      </c>
      <c r="O66" s="7" t="str">
        <f>DESPESAS!E2</f>
        <v>BRADESCO</v>
      </c>
      <c r="P66" s="4"/>
      <c r="AA66" s="66" t="str">
        <f>CAZUL!C63</f>
        <v>Tarifas Bancárias</v>
      </c>
    </row>
    <row r="67" spans="1:47" s="6" customFormat="1" x14ac:dyDescent="0.25">
      <c r="A67" s="1" t="s">
        <v>38</v>
      </c>
      <c r="B67" s="27" t="s">
        <v>87</v>
      </c>
      <c r="C67" s="38" t="s">
        <v>549</v>
      </c>
      <c r="D67" s="38">
        <v>3395333</v>
      </c>
      <c r="E67" s="7" t="str">
        <f>CAZUL!B64</f>
        <v>21/02/2020</v>
      </c>
      <c r="F67" s="43" t="str">
        <f>CAZUL!N64</f>
        <v>21/02/2020</v>
      </c>
      <c r="G67" s="29" t="str">
        <f>DESPESAS!D2</f>
        <v xml:space="preserve">UPA COPACABANA </v>
      </c>
      <c r="H67" s="65" t="str">
        <f>IFERROR(VLOOKUP(I67,FORNECEDOR!$A$1:$B$301,2,FALSE),)</f>
        <v>60.746.948/0001-12</v>
      </c>
      <c r="I67" s="68" t="str">
        <f>CAZUL!E64</f>
        <v>BANCO BRADESCO</v>
      </c>
      <c r="J67" s="38" t="str">
        <f>IFERROR(VLOOKUP(AA67,DESPESAS!$A$2:$B$311,2,FALSE),)</f>
        <v>06.01.01</v>
      </c>
      <c r="K67" s="38" t="str">
        <f>IFERROR(VLOOKUP(AA67,DESPESAS!$A$2:$C$311,3,FALSE),)</f>
        <v>TARIFAS</v>
      </c>
      <c r="L67" s="30">
        <f>CAZUL!F64</f>
        <v>0</v>
      </c>
      <c r="M67" s="64">
        <f>CAZUL!G64</f>
        <v>10.45</v>
      </c>
      <c r="N67" s="30">
        <f>CAZUL!H64</f>
        <v>0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66" t="str">
        <f>CAZUL!C64</f>
        <v>Tarifas Bancárias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6" customFormat="1" ht="11.25" customHeight="1" x14ac:dyDescent="0.25">
      <c r="A68" s="4"/>
      <c r="B68" s="27" t="s">
        <v>87</v>
      </c>
      <c r="C68" s="38" t="s">
        <v>549</v>
      </c>
      <c r="D68" s="38">
        <v>3395467</v>
      </c>
      <c r="E68" s="7" t="str">
        <f>CAZUL!B65</f>
        <v>21/02/2020</v>
      </c>
      <c r="F68" s="43" t="str">
        <f>CAZUL!N65</f>
        <v>21/02/2020</v>
      </c>
      <c r="G68" s="29" t="str">
        <f>DESPESAS!D2</f>
        <v xml:space="preserve">UPA COPACABANA </v>
      </c>
      <c r="H68" s="65" t="str">
        <f>IFERROR(VLOOKUP(I68,FORNECEDOR!$A$1:$B$301,2,FALSE),)</f>
        <v>60.746.948/0001-12</v>
      </c>
      <c r="I68" s="68" t="str">
        <f>CAZUL!E65</f>
        <v>BANCO BRADESCO</v>
      </c>
      <c r="J68" s="38" t="str">
        <f>IFERROR(VLOOKUP(AA68,DESPESAS!$A$2:$B$311,2,FALSE),)</f>
        <v>06.01.01</v>
      </c>
      <c r="K68" s="38" t="str">
        <f>IFERROR(VLOOKUP(AA68,DESPESAS!$A$2:$C$311,3,FALSE),)</f>
        <v>TARIFAS</v>
      </c>
      <c r="L68" s="30">
        <f>CAZUL!F65</f>
        <v>0</v>
      </c>
      <c r="M68" s="64">
        <f>CAZUL!G65</f>
        <v>10.45</v>
      </c>
      <c r="N68" s="30">
        <f>CAZUL!H65</f>
        <v>0</v>
      </c>
      <c r="O68" s="7" t="str">
        <f>DESPESAS!E2</f>
        <v>BRADESCO</v>
      </c>
      <c r="P68" s="4"/>
      <c r="AA68" s="66" t="str">
        <f>CAZUL!C65</f>
        <v>Tarifas Bancárias</v>
      </c>
    </row>
    <row r="69" spans="1:47" s="11" customFormat="1" x14ac:dyDescent="0.25">
      <c r="A69" s="1" t="s">
        <v>39</v>
      </c>
      <c r="B69" s="27" t="s">
        <v>87</v>
      </c>
      <c r="C69" s="38" t="s">
        <v>549</v>
      </c>
      <c r="D69" s="38">
        <v>3395495</v>
      </c>
      <c r="E69" s="7" t="str">
        <f>CAZUL!B66</f>
        <v>21/02/2020</v>
      </c>
      <c r="F69" s="43" t="str">
        <f>CAZUL!N66</f>
        <v>21/02/2020</v>
      </c>
      <c r="G69" s="29" t="str">
        <f>DESPESAS!D2</f>
        <v xml:space="preserve">UPA COPACABANA </v>
      </c>
      <c r="H69" s="65" t="str">
        <f>IFERROR(VLOOKUP(I69,FORNECEDOR!$A$1:$B$301,2,FALSE),)</f>
        <v>60.746.948/0001-12</v>
      </c>
      <c r="I69" s="68" t="str">
        <f>CAZUL!E66</f>
        <v>BANCO BRADESCO</v>
      </c>
      <c r="J69" s="38" t="str">
        <f>IFERROR(VLOOKUP(AA69,DESPESAS!$A$2:$B$311,2,FALSE),)</f>
        <v>06.01.01</v>
      </c>
      <c r="K69" s="38" t="str">
        <f>IFERROR(VLOOKUP(AA69,DESPESAS!$A$2:$C$311,3,FALSE),)</f>
        <v>TARIFAS</v>
      </c>
      <c r="L69" s="30">
        <f>CAZUL!F66</f>
        <v>0</v>
      </c>
      <c r="M69" s="64">
        <f>CAZUL!G66</f>
        <v>10.45</v>
      </c>
      <c r="N69" s="30">
        <f>CAZUL!H66</f>
        <v>0</v>
      </c>
      <c r="O69" s="7" t="str">
        <f>DESPESAS!E2</f>
        <v>BRADESCO</v>
      </c>
      <c r="P69" s="4"/>
      <c r="AA69" s="66" t="str">
        <f>CAZUL!C66</f>
        <v>Tarifas Bancárias</v>
      </c>
    </row>
    <row r="70" spans="1:47" ht="12.75" customHeight="1" x14ac:dyDescent="0.25">
      <c r="A70" s="24"/>
      <c r="B70" s="27" t="s">
        <v>87</v>
      </c>
      <c r="C70" s="38" t="s">
        <v>549</v>
      </c>
      <c r="D70" s="38">
        <v>3395609</v>
      </c>
      <c r="E70" s="7" t="str">
        <f>CAZUL!B67</f>
        <v>21/02/2020</v>
      </c>
      <c r="F70" s="43" t="str">
        <f>CAZUL!N67</f>
        <v>21/02/2020</v>
      </c>
      <c r="G70" s="29" t="str">
        <f>DESPESAS!D2</f>
        <v xml:space="preserve">UPA COPACABANA </v>
      </c>
      <c r="H70" s="65" t="str">
        <f>IFERROR(VLOOKUP(I70,FORNECEDOR!$A$1:$B$301,2,FALSE),)</f>
        <v>60.746.948/0001-12</v>
      </c>
      <c r="I70" s="68" t="str">
        <f>CAZUL!E67</f>
        <v>BANCO BRADESCO</v>
      </c>
      <c r="J70" s="38" t="str">
        <f>IFERROR(VLOOKUP(AA70,DESPESAS!$A$2:$B$311,2,FALSE),)</f>
        <v>06.01.01</v>
      </c>
      <c r="K70" s="38" t="str">
        <f>IFERROR(VLOOKUP(AA70,DESPESAS!$A$2:$C$311,3,FALSE),)</f>
        <v>TARIFAS</v>
      </c>
      <c r="L70" s="30">
        <f>CAZUL!F67</f>
        <v>0</v>
      </c>
      <c r="M70" s="64">
        <f>CAZUL!G67</f>
        <v>10.45</v>
      </c>
      <c r="N70" s="30">
        <f>CAZUL!H67</f>
        <v>0</v>
      </c>
      <c r="O70" s="7" t="str">
        <f>DESPESAS!E2</f>
        <v>BRADESCO</v>
      </c>
      <c r="P70" s="4"/>
      <c r="AA70" s="66" t="str">
        <f>CAZUL!C67</f>
        <v>Tarifas Bancárias</v>
      </c>
    </row>
    <row r="71" spans="1:47" ht="12.75" customHeight="1" x14ac:dyDescent="0.25">
      <c r="A71" s="24"/>
      <c r="B71" s="27" t="s">
        <v>87</v>
      </c>
      <c r="C71" s="38" t="s">
        <v>549</v>
      </c>
      <c r="D71" s="38">
        <v>3395642</v>
      </c>
      <c r="E71" s="7" t="str">
        <f>CAZUL!B68</f>
        <v>21/02/2020</v>
      </c>
      <c r="F71" s="43" t="str">
        <f>CAZUL!N68</f>
        <v>21/02/2020</v>
      </c>
      <c r="G71" s="29" t="str">
        <f>DESPESAS!D2</f>
        <v xml:space="preserve">UPA COPACABANA </v>
      </c>
      <c r="H71" s="65" t="str">
        <f>IFERROR(VLOOKUP(I71,FORNECEDOR!$A$1:$B$301,2,FALSE),)</f>
        <v>60.746.948/0001-12</v>
      </c>
      <c r="I71" s="68" t="str">
        <f>CAZUL!E68</f>
        <v>BANCO BRADESCO</v>
      </c>
      <c r="J71" s="38" t="str">
        <f>IFERROR(VLOOKUP(AA71,DESPESAS!$A$2:$B$311,2,FALSE),)</f>
        <v>06.01.01</v>
      </c>
      <c r="K71" s="38" t="str">
        <f>IFERROR(VLOOKUP(AA71,DESPESAS!$A$2:$C$311,3,FALSE),)</f>
        <v>TARIFAS</v>
      </c>
      <c r="L71" s="30">
        <f>CAZUL!F68</f>
        <v>0</v>
      </c>
      <c r="M71" s="64">
        <f>CAZUL!G68</f>
        <v>10.45</v>
      </c>
      <c r="N71" s="30">
        <f>CAZUL!H68</f>
        <v>0</v>
      </c>
      <c r="O71" s="7" t="str">
        <f>DESPESAS!E2</f>
        <v>BRADESCO</v>
      </c>
      <c r="P71" s="4"/>
      <c r="AA71" s="66" t="str">
        <f>CAZUL!C68</f>
        <v>Tarifas Bancárias</v>
      </c>
    </row>
    <row r="72" spans="1:47" ht="12.75" customHeight="1" x14ac:dyDescent="0.25">
      <c r="A72" s="24"/>
      <c r="B72" s="27" t="s">
        <v>87</v>
      </c>
      <c r="C72" s="35" t="s">
        <v>558</v>
      </c>
      <c r="D72" s="38">
        <v>1521</v>
      </c>
      <c r="E72" s="7" t="str">
        <f>CAZUL!B69</f>
        <v>21/02/2020</v>
      </c>
      <c r="F72" s="43" t="str">
        <f>CAZUL!N69</f>
        <v>21/02/2020</v>
      </c>
      <c r="G72" s="29" t="str">
        <f>DESPESAS!D2</f>
        <v xml:space="preserve">UPA COPACABANA </v>
      </c>
      <c r="H72" s="65" t="str">
        <f>IFERROR(VLOOKUP(I72,FORNECEDOR!$A$1:$B$301,2,FALSE),)</f>
        <v>42.498.600/0001-71</v>
      </c>
      <c r="I72" s="68" t="str">
        <f>CAZUL!E69</f>
        <v>GOVERNO RIO DE JANEIRO</v>
      </c>
      <c r="J72" s="38" t="str">
        <f>IFERROR(VLOOKUP(AA72,DESPESAS!$A$2:$B$311,2,FALSE),)</f>
        <v>10.01.01</v>
      </c>
      <c r="K72" s="38" t="str">
        <f>IFERROR(VLOOKUP(AA72,DESPESAS!$A$2:$C$311,3,FALSE),)</f>
        <v>CONTRATO DE GESTÃO</v>
      </c>
      <c r="L72" s="30">
        <f>CAZUL!F69</f>
        <v>357386.72</v>
      </c>
      <c r="M72" s="64">
        <f>CAZUL!G69</f>
        <v>0</v>
      </c>
      <c r="N72" s="30">
        <f>CAZUL!H69</f>
        <v>0</v>
      </c>
      <c r="O72" s="7" t="str">
        <f>DESPESAS!E2</f>
        <v>BRADESCO</v>
      </c>
      <c r="P72" s="4"/>
      <c r="AA72" s="66" t="str">
        <f>CAZUL!C69</f>
        <v>CONTRATO DE GESTÃO</v>
      </c>
    </row>
    <row r="73" spans="1:47" ht="12.75" customHeight="1" x14ac:dyDescent="0.25">
      <c r="A73" s="24"/>
      <c r="B73" s="27" t="s">
        <v>87</v>
      </c>
      <c r="C73" s="35" t="s">
        <v>558</v>
      </c>
      <c r="D73" s="38">
        <v>1531</v>
      </c>
      <c r="E73" s="7" t="str">
        <f>CAZUL!B70</f>
        <v>21/02/2020</v>
      </c>
      <c r="F73" s="43" t="str">
        <f>CAZUL!N70</f>
        <v>21/02/2020</v>
      </c>
      <c r="G73" s="29" t="str">
        <f>DESPESAS!D2</f>
        <v xml:space="preserve">UPA COPACABANA </v>
      </c>
      <c r="H73" s="65" t="str">
        <f>IFERROR(VLOOKUP(I73,FORNECEDOR!$A$1:$B$301,2,FALSE),)</f>
        <v>42.498.600/0001-71</v>
      </c>
      <c r="I73" s="68" t="str">
        <f>CAZUL!E70</f>
        <v>GOVERNO RIO DE JANEIRO</v>
      </c>
      <c r="J73" s="38" t="str">
        <f>IFERROR(VLOOKUP(AA73,DESPESAS!$A$2:$B$311,2,FALSE),)</f>
        <v>10.01.01</v>
      </c>
      <c r="K73" s="38" t="str">
        <f>IFERROR(VLOOKUP(AA73,DESPESAS!$A$2:$C$311,3,FALSE),)</f>
        <v>CONTRATO DE GESTÃO</v>
      </c>
      <c r="L73" s="30">
        <f>CAZUL!F70</f>
        <v>817510.15</v>
      </c>
      <c r="M73" s="64">
        <f>CAZUL!G70</f>
        <v>0</v>
      </c>
      <c r="N73" s="30">
        <f>CAZUL!H70</f>
        <v>0</v>
      </c>
      <c r="O73" s="7" t="str">
        <f>DESPESAS!E2</f>
        <v>BRADESCO</v>
      </c>
      <c r="P73" s="4"/>
      <c r="AA73" s="66" t="str">
        <f>CAZUL!C70</f>
        <v>CONTRATO DE GESTÃO</v>
      </c>
    </row>
    <row r="74" spans="1:47" s="11" customFormat="1" x14ac:dyDescent="0.25">
      <c r="A74" s="1" t="s">
        <v>39</v>
      </c>
      <c r="B74" s="27" t="s">
        <v>87</v>
      </c>
      <c r="C74" s="38" t="s">
        <v>549</v>
      </c>
      <c r="D74" s="38">
        <v>322921</v>
      </c>
      <c r="E74" s="7" t="str">
        <f>CAZUL!B71</f>
        <v>21/02/2020</v>
      </c>
      <c r="F74" s="43" t="str">
        <f>CAZUL!N71</f>
        <v>21/02/2020</v>
      </c>
      <c r="G74" s="29" t="str">
        <f>DESPESAS!D2</f>
        <v xml:space="preserve">UPA COPACABANA </v>
      </c>
      <c r="H74" s="65" t="str">
        <f>IFERROR(VLOOKUP(I74,FORNECEDOR!$A$1:$B$301,2,FALSE),)</f>
        <v>60.746.948/0001-12</v>
      </c>
      <c r="I74" s="68" t="str">
        <f>CAZUL!E71</f>
        <v>BANCO BRADESCO</v>
      </c>
      <c r="J74" s="38" t="str">
        <f>IFERROR(VLOOKUP(AA74,DESPESAS!$A$2:$B$311,2,FALSE),)</f>
        <v>06.01.01</v>
      </c>
      <c r="K74" s="38" t="str">
        <f>IFERROR(VLOOKUP(AA74,DESPESAS!$A$2:$C$311,3,FALSE),)</f>
        <v>TARIFAS</v>
      </c>
      <c r="L74" s="30">
        <f>CAZUL!F71</f>
        <v>0</v>
      </c>
      <c r="M74" s="64">
        <f>CAZUL!G71</f>
        <v>110</v>
      </c>
      <c r="N74" s="30">
        <f>CAZUL!H71</f>
        <v>0</v>
      </c>
      <c r="O74" s="7" t="str">
        <f>DESPESAS!E2</f>
        <v>BRADESCO</v>
      </c>
      <c r="P74" s="4"/>
      <c r="AA74" s="66" t="str">
        <f>CAZUL!C71</f>
        <v>Tarifas Bancárias</v>
      </c>
    </row>
    <row r="75" spans="1:47" s="11" customFormat="1" x14ac:dyDescent="0.25">
      <c r="A75" s="1"/>
      <c r="B75" s="27" t="s">
        <v>87</v>
      </c>
      <c r="C75" s="38" t="s">
        <v>549</v>
      </c>
      <c r="D75" s="38">
        <v>3414237</v>
      </c>
      <c r="E75" s="7" t="str">
        <f>CAZUL!B72</f>
        <v>21/02/2020</v>
      </c>
      <c r="F75" s="43" t="str">
        <f>CAZUL!N72</f>
        <v>21/02/2020</v>
      </c>
      <c r="G75" s="29" t="str">
        <f>DESPESAS!D2</f>
        <v xml:space="preserve">UPA COPACABANA </v>
      </c>
      <c r="H75" s="65" t="str">
        <f>IFERROR(VLOOKUP(I75,FORNECEDOR!$A$1:$B$301,2,FALSE),)</f>
        <v>60.746.948/0001-12</v>
      </c>
      <c r="I75" s="68" t="str">
        <f>CAZUL!E72</f>
        <v>BANCO BRADESCO</v>
      </c>
      <c r="J75" s="38" t="str">
        <f>IFERROR(VLOOKUP(AA75,DESPESAS!$A$2:$B$311,2,FALSE),)</f>
        <v>06.01.01</v>
      </c>
      <c r="K75" s="38" t="str">
        <f>IFERROR(VLOOKUP(AA75,DESPESAS!$A$2:$C$311,3,FALSE),)</f>
        <v>TARIFAS</v>
      </c>
      <c r="L75" s="30">
        <f>CAZUL!F72</f>
        <v>0</v>
      </c>
      <c r="M75" s="64">
        <f>CAZUL!G72</f>
        <v>10.45</v>
      </c>
      <c r="N75" s="30">
        <f>CAZUL!H72</f>
        <v>0</v>
      </c>
      <c r="O75" s="7" t="str">
        <f>DESPESAS!E2</f>
        <v>BRADESCO</v>
      </c>
      <c r="P75" s="4"/>
      <c r="AA75" s="66" t="str">
        <f>CAZUL!C72</f>
        <v>Tarifas Bancárias</v>
      </c>
    </row>
    <row r="76" spans="1:47" s="11" customFormat="1" x14ac:dyDescent="0.25">
      <c r="A76" s="1"/>
      <c r="B76" s="27" t="s">
        <v>87</v>
      </c>
      <c r="C76" s="38"/>
      <c r="D76" s="38">
        <v>848882</v>
      </c>
      <c r="E76" s="7" t="str">
        <f>CAZUL!B73</f>
        <v>21/02/2020</v>
      </c>
      <c r="F76" s="43" t="str">
        <f>CAZUL!N73</f>
        <v>21/02/2020</v>
      </c>
      <c r="G76" s="29" t="str">
        <f>DESPESAS!D2</f>
        <v xml:space="preserve">UPA COPACABANA </v>
      </c>
      <c r="H76" s="65" t="str">
        <f>IFERROR(VLOOKUP(I76,FORNECEDOR!$A$1:$B$301,2,FALSE),)</f>
        <v>60.746.948/0001-12</v>
      </c>
      <c r="I76" s="68" t="str">
        <f>CAZUL!E73</f>
        <v>BANCO BRADESCO</v>
      </c>
      <c r="J76" s="38" t="str">
        <f>IFERROR(VLOOKUP(AA76,DESPESAS!$A$2:$B$311,2,FALSE),)</f>
        <v>11.01.04</v>
      </c>
      <c r="K76" s="38" t="str">
        <f>IFERROR(VLOOKUP(AA76,DESPESAS!$A$2:$C$311,3,FALSE),)</f>
        <v>APLIC.INVEST FACIL</v>
      </c>
      <c r="L76" s="30">
        <f>CAZUL!F73</f>
        <v>0</v>
      </c>
      <c r="M76" s="64">
        <f>CAZUL!G73</f>
        <v>440391.67999999999</v>
      </c>
      <c r="N76" s="30">
        <f>CAZUL!H73</f>
        <v>0</v>
      </c>
      <c r="O76" s="7" t="str">
        <f>DESPESAS!E2</f>
        <v>BRADESCO</v>
      </c>
      <c r="P76" s="4"/>
      <c r="AA76" s="66" t="str">
        <f>CAZUL!C73</f>
        <v>APLIC.INVEST FACIL</v>
      </c>
    </row>
    <row r="77" spans="1:47" s="11" customFormat="1" ht="11.25" customHeight="1" x14ac:dyDescent="0.25">
      <c r="A77" s="1" t="s">
        <v>39</v>
      </c>
      <c r="B77" s="27" t="s">
        <v>87</v>
      </c>
      <c r="C77" s="38"/>
      <c r="D77" s="38">
        <v>5540086</v>
      </c>
      <c r="E77" s="7" t="str">
        <f>CAZUL!B74</f>
        <v>21/02/2020</v>
      </c>
      <c r="F77" s="43" t="str">
        <f>CAZUL!N74</f>
        <v>21/02/2020</v>
      </c>
      <c r="G77" s="29" t="str">
        <f>DESPESAS!D2</f>
        <v xml:space="preserve">UPA COPACABANA </v>
      </c>
      <c r="H77" s="65" t="str">
        <f>IFERROR(VLOOKUP(I77,FORNECEDOR!$A$1:$B$301,2,FALSE),)</f>
        <v>60.746.948/0001-12</v>
      </c>
      <c r="I77" s="68" t="str">
        <f>CAZUL!E74</f>
        <v>BANCO BRADESCO</v>
      </c>
      <c r="J77" s="38" t="str">
        <f>IFERROR(VLOOKUP(AA77,DESPESAS!$A$2:$B$311,2,FALSE),)</f>
        <v>06.01.01</v>
      </c>
      <c r="K77" s="38" t="str">
        <f>IFERROR(VLOOKUP(AA77,DESPESAS!$A$2:$C$311,3,FALSE),)</f>
        <v>TARIFAS</v>
      </c>
      <c r="L77" s="30">
        <f>CAZUL!F74</f>
        <v>0</v>
      </c>
      <c r="M77" s="64">
        <f>CAZUL!G74</f>
        <v>10.45</v>
      </c>
      <c r="N77" s="30">
        <f>CAZUL!H74</f>
        <v>271073.17999999959</v>
      </c>
      <c r="O77" s="7" t="str">
        <f>DESPESAS!E2</f>
        <v>BRADESCO</v>
      </c>
      <c r="P77" s="4"/>
      <c r="AA77" s="66" t="str">
        <f>CAZUL!C74</f>
        <v>Tarifas Bancárias</v>
      </c>
    </row>
    <row r="78" spans="1:47" s="11" customFormat="1" ht="14.45" customHeight="1" x14ac:dyDescent="0.25">
      <c r="A78" s="1"/>
      <c r="B78" s="27" t="s">
        <v>87</v>
      </c>
      <c r="C78" s="38"/>
      <c r="D78" s="38">
        <v>3395642</v>
      </c>
      <c r="E78" s="7" t="str">
        <f>CAZUL!B75</f>
        <v>01/02/2020</v>
      </c>
      <c r="F78" s="43" t="str">
        <f>CAZUL!N75</f>
        <v>21/02/2020</v>
      </c>
      <c r="G78" s="29" t="str">
        <f>DESPESAS!D2</f>
        <v xml:space="preserve">UPA COPACABANA </v>
      </c>
      <c r="H78" s="65">
        <f>IFERROR(VLOOKUP(I78,FORNECEDOR!$A$1:$B$301,2,FALSE),)</f>
        <v>0</v>
      </c>
      <c r="I78" s="68" t="str">
        <f>CAZUL!E75</f>
        <v>INST. DIVA ALVES DO BRASIL</v>
      </c>
      <c r="J78" s="38" t="str">
        <f>IFERROR(VLOOKUP(AA78,DESPESAS!$A$2:$B$311,2,FALSE),)</f>
        <v>07.03.01</v>
      </c>
      <c r="K78" s="38" t="str">
        <f>IFERROR(VLOOKUP(AA78,DESPESAS!$A$2:$C$311,3,FALSE),)</f>
        <v>RATEIO DAS DESPESAS DA SEDE DA CONTRATADA</v>
      </c>
      <c r="L78" s="30">
        <f>CAZUL!F75</f>
        <v>0</v>
      </c>
      <c r="M78" s="64">
        <f>CAZUL!G75</f>
        <v>35246.9</v>
      </c>
      <c r="N78" s="30">
        <f>CAZUL!H75</f>
        <v>235826.27999999959</v>
      </c>
      <c r="O78" s="7" t="str">
        <f>DESPESAS!E2</f>
        <v>BRADESCO</v>
      </c>
      <c r="P78" s="4"/>
      <c r="AA78" s="66" t="str">
        <f>CAZUL!C75</f>
        <v>Rateio Sede</v>
      </c>
    </row>
    <row r="79" spans="1:47" ht="12.75" customHeight="1" x14ac:dyDescent="0.25">
      <c r="A79" s="24"/>
      <c r="B79" s="27" t="s">
        <v>87</v>
      </c>
      <c r="C79" s="35" t="s">
        <v>690</v>
      </c>
      <c r="D79" s="38">
        <v>322921</v>
      </c>
      <c r="E79" s="7" t="str">
        <f>CAZUL!B76</f>
        <v>01/01/2020</v>
      </c>
      <c r="F79" s="43" t="str">
        <f>CAZUL!N76</f>
        <v>21/02/2020</v>
      </c>
      <c r="G79" s="29" t="str">
        <f>DESPESAS!D2</f>
        <v xml:space="preserve">UPA COPACABANA </v>
      </c>
      <c r="H79" s="65">
        <f>IFERROR(VLOOKUP(I79,FORNECEDOR!$A$1:$B$301,2,FALSE),)</f>
        <v>0</v>
      </c>
      <c r="I79" s="68" t="str">
        <f>CAZUL!E76</f>
        <v>FOLHA DE PAGAMENTO 11/2019</v>
      </c>
      <c r="J79" s="38" t="str">
        <f>IFERROR(VLOOKUP(AA79,DESPESAS!$A$2:$B$311,2,FALSE),)</f>
        <v>01.01.01</v>
      </c>
      <c r="K79" s="38" t="str">
        <f>IFERROR(VLOOKUP(AA79,DESPESAS!$A$2:$C$311,3,FALSE),)</f>
        <v>FOLHA NORMAL</v>
      </c>
      <c r="L79" s="30">
        <f>CAZUL!F76</f>
        <v>0</v>
      </c>
      <c r="M79" s="64">
        <f>CAZUL!G76</f>
        <v>235825.28</v>
      </c>
      <c r="N79" s="30">
        <f>CAZUL!H76</f>
        <v>0.99999999959254637</v>
      </c>
      <c r="O79" s="7" t="str">
        <f>DESPESAS!E2</f>
        <v>BRADESCO</v>
      </c>
      <c r="P79" s="4"/>
      <c r="AA79" s="66" t="str">
        <f>CAZUL!C76</f>
        <v>Salários</v>
      </c>
    </row>
    <row r="80" spans="1:47" ht="12.75" customHeight="1" x14ac:dyDescent="0.25">
      <c r="A80" s="24"/>
      <c r="B80" s="27" t="s">
        <v>87</v>
      </c>
      <c r="C80" s="35" t="s">
        <v>499</v>
      </c>
      <c r="D80" s="38">
        <v>7498309</v>
      </c>
      <c r="E80" s="7" t="str">
        <f>CAZUL!B77</f>
        <v>28/09/2019</v>
      </c>
      <c r="F80" s="43" t="str">
        <f>CAZUL!N77</f>
        <v>27/02/2020</v>
      </c>
      <c r="G80" s="29" t="str">
        <f>DESPESAS!D2</f>
        <v xml:space="preserve">UPA COPACABANA </v>
      </c>
      <c r="H80" s="65" t="str">
        <f>IFERROR(VLOOKUP(I80,FORNECEDOR!$A$1:$B$301,2,FALSE),)</f>
        <v>07.366.296/0001-08</v>
      </c>
      <c r="I80" s="68" t="str">
        <f>CAZUL!E77</f>
        <v>NEO TECNOLOGIA DA INFORMATICA</v>
      </c>
      <c r="J80" s="38" t="str">
        <f>IFERROR(VLOOKUP(AA80,DESPESAS!$A$2:$B$311,2,FALSE),)</f>
        <v>03.06.02</v>
      </c>
      <c r="K80" s="38" t="str">
        <f>IFERROR(VLOOKUP(AA80,DESPESAS!$A$2:$C$311,3,FALSE),)</f>
        <v>LOCAÇÃO DE EQUIPAMENTOS DE INFORMÁTICA</v>
      </c>
      <c r="L80" s="30">
        <f>CAZUL!F77</f>
        <v>0</v>
      </c>
      <c r="M80" s="64">
        <f>CAZUL!G77</f>
        <v>1136.29</v>
      </c>
      <c r="N80" s="30">
        <f>CAZUL!H77</f>
        <v>-1135.2900000004074</v>
      </c>
      <c r="O80" s="7" t="str">
        <f>DESPESAS!E2</f>
        <v>BRADESCO</v>
      </c>
      <c r="P80" s="4"/>
      <c r="AA80" s="66" t="str">
        <f>CAZUL!C77</f>
        <v>Locação de Equipamentos de Informática</v>
      </c>
    </row>
    <row r="81" spans="1:27" ht="12.75" customHeight="1" x14ac:dyDescent="0.25">
      <c r="A81" s="24"/>
      <c r="B81" s="27" t="s">
        <v>87</v>
      </c>
      <c r="C81" s="35" t="s">
        <v>0</v>
      </c>
      <c r="D81" s="38">
        <v>184</v>
      </c>
      <c r="E81" s="7" t="str">
        <f>CAZUL!B78</f>
        <v>03/02/2020</v>
      </c>
      <c r="F81" s="43" t="str">
        <f>CAZUL!N78</f>
        <v>27/02/2020</v>
      </c>
      <c r="G81" s="29" t="str">
        <f>DESPESAS!D2</f>
        <v xml:space="preserve">UPA COPACABANA </v>
      </c>
      <c r="H81" s="65" t="str">
        <f>IFERROR(VLOOKUP(I81,FORNECEDOR!$A$1:$B$301,2,FALSE),)</f>
        <v>04.069.709.0001-02</v>
      </c>
      <c r="I81" s="68" t="str">
        <f>CAZUL!E78</f>
        <v>BIONEXO DO BRASIL S.A</v>
      </c>
      <c r="J81" s="38" t="str">
        <f>IFERROR(VLOOKUP(AA81,DESPESAS!$A$2:$B$311,2,FALSE),)</f>
        <v>03.17.01</v>
      </c>
      <c r="K81" s="38" t="str">
        <f>IFERROR(VLOOKUP(AA81,DESPESAS!$A$2:$C$311,3,FALSE),)</f>
        <v>SERVIÇOS ESPECIALIZADOS PESSOA JURÍDICA</v>
      </c>
      <c r="L81" s="30">
        <f>CAZUL!F78</f>
        <v>0</v>
      </c>
      <c r="M81" s="64">
        <f>CAZUL!G78</f>
        <v>1100</v>
      </c>
      <c r="N81" s="30">
        <f>CAZUL!H78</f>
        <v>-2235.2900000004074</v>
      </c>
      <c r="O81" s="7" t="str">
        <f>DESPESAS!E2</f>
        <v>BRADESCO</v>
      </c>
      <c r="P81" s="4"/>
      <c r="AA81" s="66" t="str">
        <f>CAZUL!C78</f>
        <v>Software / Licença de Uso</v>
      </c>
    </row>
    <row r="82" spans="1:27" ht="12.75" customHeight="1" x14ac:dyDescent="0.25">
      <c r="A82" s="24"/>
      <c r="B82" s="27" t="s">
        <v>87</v>
      </c>
      <c r="C82" s="35" t="s">
        <v>0</v>
      </c>
      <c r="D82" s="38">
        <v>183</v>
      </c>
      <c r="E82" s="7" t="str">
        <f>CAZUL!B79</f>
        <v>30/01/2020</v>
      </c>
      <c r="F82" s="43" t="str">
        <f>CAZUL!N79</f>
        <v>27/02/2020</v>
      </c>
      <c r="G82" s="29" t="str">
        <f>DESPESAS!D2</f>
        <v xml:space="preserve">UPA COPACABANA </v>
      </c>
      <c r="H82" s="65" t="str">
        <f>IFERROR(VLOOKUP(I82,FORNECEDOR!$A$1:$B$301,2,FALSE),)</f>
        <v>11.260.846/0001-87</v>
      </c>
      <c r="I82" s="68" t="str">
        <f>CAZUL!E79</f>
        <v>ANBIOTON IMPORTADORA LTDA</v>
      </c>
      <c r="J82" s="38" t="str">
        <f>IFERROR(VLOOKUP(AA82,DESPESAS!$A$2:$B$311,2,FALSE),)</f>
        <v>02.07.01</v>
      </c>
      <c r="K82" s="38" t="str">
        <f>IFERROR(VLOOKUP(AA82,DESPESAS!$A$2:$C$311,3,FALSE),)</f>
        <v>MEDICAMENTOS e INSUMOS FARMACÊUTICOS</v>
      </c>
      <c r="L82" s="30">
        <f>CAZUL!F79</f>
        <v>0</v>
      </c>
      <c r="M82" s="64">
        <f>CAZUL!G79</f>
        <v>8551.86</v>
      </c>
      <c r="N82" s="30">
        <f>CAZUL!H79</f>
        <v>-10787.150000000409</v>
      </c>
      <c r="O82" s="7" t="str">
        <f>DESPESAS!E2</f>
        <v>BRADESCO</v>
      </c>
      <c r="P82" s="4"/>
      <c r="AA82" s="66" t="str">
        <f>CAZUL!C79</f>
        <v>Medicamentos</v>
      </c>
    </row>
    <row r="83" spans="1:27" ht="15" customHeight="1" x14ac:dyDescent="0.25">
      <c r="A83" s="24"/>
      <c r="B83" s="27" t="s">
        <v>87</v>
      </c>
      <c r="C83" s="35" t="s">
        <v>0</v>
      </c>
      <c r="D83" s="38">
        <v>185</v>
      </c>
      <c r="E83" s="7" t="str">
        <f>CAZUL!B80</f>
        <v>31/01/2020</v>
      </c>
      <c r="F83" s="43" t="str">
        <f>CAZUL!N80</f>
        <v>27/02/2020</v>
      </c>
      <c r="G83" s="29" t="str">
        <f>DESPESAS!D2</f>
        <v xml:space="preserve">UPA COPACABANA </v>
      </c>
      <c r="H83" s="65" t="str">
        <f>IFERROR(VLOOKUP(I83,FORNECEDOR!$A$1:$B$301,2,FALSE),)</f>
        <v>14.229.337/0001-80</v>
      </c>
      <c r="I83" s="68" t="str">
        <f>CAZUL!E80</f>
        <v>VOLGEN HOSPITALAR LTDA ME</v>
      </c>
      <c r="J83" s="38" t="str">
        <f>IFERROR(VLOOKUP(AA83,DESPESAS!$A$2:$B$311,2,FALSE),)</f>
        <v>02.07.03</v>
      </c>
      <c r="K83" s="38" t="str">
        <f>IFERROR(VLOOKUP(AA83,DESPESAS!$A$2:$C$311,3,FALSE),)</f>
        <v>MATERIAIS HOSPITALARES MÉDICOS/ODONTOLÓGICOS/LABORATORIAIS</v>
      </c>
      <c r="L83" s="30">
        <f>CAZUL!F80</f>
        <v>0</v>
      </c>
      <c r="M83" s="64">
        <f>CAZUL!G80</f>
        <v>450.48</v>
      </c>
      <c r="N83" s="30">
        <f>CAZUL!H80</f>
        <v>0</v>
      </c>
      <c r="O83" s="7" t="str">
        <f>DESPESAS!E2</f>
        <v>BRADESCO</v>
      </c>
      <c r="P83" s="4"/>
      <c r="AA83" s="66" t="str">
        <f>CAZUL!C80</f>
        <v>Material Hospitalar</v>
      </c>
    </row>
    <row r="84" spans="1:27" ht="12.75" customHeight="1" x14ac:dyDescent="0.25">
      <c r="A84" s="24"/>
      <c r="B84" s="27" t="s">
        <v>87</v>
      </c>
      <c r="C84" s="35" t="s">
        <v>0</v>
      </c>
      <c r="D84" s="38">
        <v>2781476</v>
      </c>
      <c r="E84" s="7" t="str">
        <f>CAZUL!B81</f>
        <v>31/01/2020</v>
      </c>
      <c r="F84" s="43" t="str">
        <f>CAZUL!N81</f>
        <v>27/02/2020</v>
      </c>
      <c r="G84" s="29" t="str">
        <f>DESPESAS!D2</f>
        <v xml:space="preserve">UPA COPACABANA </v>
      </c>
      <c r="H84" s="65" t="str">
        <f>IFERROR(VLOOKUP(I84,FORNECEDOR!$A$1:$B$301,2,FALSE),)</f>
        <v>20.650.862/0001-77</v>
      </c>
      <c r="I84" s="68" t="str">
        <f>CAZUL!E81</f>
        <v>STOCK MED DIST DE PRODUTOS  FARMACEUTICOS</v>
      </c>
      <c r="J84" s="38" t="str">
        <f>IFERROR(VLOOKUP(AA84,DESPESAS!$A$2:$B$311,2,FALSE),)</f>
        <v>02.07.03</v>
      </c>
      <c r="K84" s="38" t="str">
        <f>IFERROR(VLOOKUP(AA84,DESPESAS!$A$2:$C$311,3,FALSE),)</f>
        <v>MATERIAIS HOSPITALARES MÉDICOS/ODONTOLÓGICOS/LABORATORIAIS</v>
      </c>
      <c r="L84" s="30">
        <f>CAZUL!F81</f>
        <v>0</v>
      </c>
      <c r="M84" s="64">
        <f>CAZUL!G81</f>
        <v>1773.2</v>
      </c>
      <c r="N84" s="30">
        <f>CAZUL!H81</f>
        <v>-13010.830000000409</v>
      </c>
      <c r="O84" s="7" t="str">
        <f>DESPESAS!E2</f>
        <v>BRADESCO</v>
      </c>
      <c r="P84" s="4"/>
      <c r="AA84" s="66" t="str">
        <f>CAZUL!C81</f>
        <v>Material Médico</v>
      </c>
    </row>
    <row r="85" spans="1:27" ht="12.75" customHeight="1" x14ac:dyDescent="0.25">
      <c r="A85" s="24"/>
      <c r="B85" s="27" t="s">
        <v>87</v>
      </c>
      <c r="C85" s="35"/>
      <c r="D85" s="38">
        <v>9443192</v>
      </c>
      <c r="E85" s="7" t="str">
        <f>CAZUL!B82</f>
        <v>27/02/2020</v>
      </c>
      <c r="F85" s="43" t="str">
        <f>CAZUL!N82</f>
        <v>27/02/2020</v>
      </c>
      <c r="G85" s="29" t="str">
        <f>DESPESAS!D2</f>
        <v xml:space="preserve">UPA COPACABANA </v>
      </c>
      <c r="H85" s="65" t="str">
        <f>IFERROR(VLOOKUP(I85,FORNECEDOR!$A$1:$B$301,2,FALSE),)</f>
        <v>60.746.948/0001-12</v>
      </c>
      <c r="I85" s="68" t="str">
        <f>CAZUL!E82</f>
        <v>BANCO BRADESCO</v>
      </c>
      <c r="J85" s="38" t="str">
        <f>IFERROR(VLOOKUP(AA85,DESPESAS!$A$2:$B$311,2,FALSE),)</f>
        <v>11.01.05</v>
      </c>
      <c r="K85" s="38" t="str">
        <f>IFERROR(VLOOKUP(AA85,DESPESAS!$A$2:$C$311,3,FALSE),)</f>
        <v>RESGATE INVEST FACIL</v>
      </c>
      <c r="L85" s="30">
        <f>CAZUL!F82</f>
        <v>13022.28</v>
      </c>
      <c r="M85" s="64">
        <f>CAZUL!G82</f>
        <v>0</v>
      </c>
      <c r="N85" s="30">
        <f>CAZUL!H82</f>
        <v>0</v>
      </c>
      <c r="O85" s="7" t="str">
        <f>DESPESAS!E2</f>
        <v>BRADESCO</v>
      </c>
      <c r="P85" s="4"/>
      <c r="AA85" s="66" t="str">
        <f>CAZUL!C82</f>
        <v>RESGATE INVEST FACIL</v>
      </c>
    </row>
    <row r="86" spans="1:27" ht="12.75" customHeight="1" x14ac:dyDescent="0.25">
      <c r="A86" s="24"/>
      <c r="B86" s="27" t="s">
        <v>87</v>
      </c>
      <c r="C86" s="35"/>
      <c r="D86" s="38">
        <v>7498309</v>
      </c>
      <c r="E86" s="7" t="str">
        <f>CAZUL!B83</f>
        <v>27/02/2020</v>
      </c>
      <c r="F86" s="43" t="str">
        <f>CAZUL!N83</f>
        <v>27/02/2020</v>
      </c>
      <c r="G86" s="29" t="str">
        <f>DESPESAS!D2</f>
        <v xml:space="preserve">UPA COPACABANA </v>
      </c>
      <c r="H86" s="65" t="str">
        <f>IFERROR(VLOOKUP(I86,FORNECEDOR!$A$1:$B$301,2,FALSE),)</f>
        <v>60.746.948/0001-12</v>
      </c>
      <c r="I86" s="68" t="str">
        <f>CAZUL!E83</f>
        <v>BANCO BRADESCO</v>
      </c>
      <c r="J86" s="38" t="str">
        <f>IFERROR(VLOOKUP(AA86,DESPESAS!$A$2:$B$311,2,FALSE),)</f>
        <v>06.01.01</v>
      </c>
      <c r="K86" s="38" t="str">
        <f>IFERROR(VLOOKUP(AA86,DESPESAS!$A$2:$C$311,3,FALSE),)</f>
        <v>TARIFAS</v>
      </c>
      <c r="L86" s="30">
        <f>CAZUL!F83</f>
        <v>0</v>
      </c>
      <c r="M86" s="64">
        <f>CAZUL!G83</f>
        <v>10.45</v>
      </c>
      <c r="N86" s="30">
        <f>CAZUL!H83</f>
        <v>0.99999999959145569</v>
      </c>
      <c r="O86" s="7" t="str">
        <f>DESPESAS!E2</f>
        <v>BRADESCO</v>
      </c>
      <c r="P86" s="4"/>
      <c r="AA86" s="66" t="str">
        <f>CAZUL!C83</f>
        <v>Tarifas Bancárias</v>
      </c>
    </row>
    <row r="87" spans="1:27" ht="12.75" customHeight="1" x14ac:dyDescent="0.25">
      <c r="A87" s="24"/>
      <c r="B87" s="27" t="s">
        <v>87</v>
      </c>
      <c r="C87" s="35" t="s">
        <v>0</v>
      </c>
      <c r="D87" s="38">
        <v>9147439</v>
      </c>
      <c r="E87" s="7" t="str">
        <f>CAZUL!B84</f>
        <v>17/10/2019</v>
      </c>
      <c r="F87" s="43" t="str">
        <f>CAZUL!N84</f>
        <v>28/02/2020</v>
      </c>
      <c r="G87" s="29" t="str">
        <f>DESPESAS!D2</f>
        <v xml:space="preserve">UPA COPACABANA </v>
      </c>
      <c r="H87" s="65" t="str">
        <f>IFERROR(VLOOKUP(I87,FORNECEDOR!$A$1:$B$301,2,FALSE),)</f>
        <v>29.601.926/0001-14</v>
      </c>
      <c r="I87" s="68" t="str">
        <f>CAZUL!E84</f>
        <v>N.I. PRODUTOS HOSPITALARES</v>
      </c>
      <c r="J87" s="38" t="str">
        <f>IFERROR(VLOOKUP(AA87,DESPESAS!$A$2:$B$311,2,FALSE),)</f>
        <v>02.07.03</v>
      </c>
      <c r="K87" s="38" t="str">
        <f>IFERROR(VLOOKUP(AA87,DESPESAS!$A$2:$C$311,3,FALSE),)</f>
        <v>MATERIAIS HOSPITALARES MÉDICOS/ODONTOLÓGICOS/LABORATORIAIS</v>
      </c>
      <c r="L87" s="30">
        <f>CAZUL!F84</f>
        <v>0</v>
      </c>
      <c r="M87" s="64">
        <f>CAZUL!G84</f>
        <v>1536</v>
      </c>
      <c r="N87" s="30">
        <f>CAZUL!H84</f>
        <v>-1535.0000000004086</v>
      </c>
      <c r="O87" s="7" t="str">
        <f>DESPESAS!E2</f>
        <v>BRADESCO</v>
      </c>
      <c r="P87" s="4"/>
      <c r="AA87" s="66" t="str">
        <f>CAZUL!C84</f>
        <v>Material Hospitalar</v>
      </c>
    </row>
    <row r="88" spans="1:27" ht="12.75" customHeight="1" x14ac:dyDescent="0.25">
      <c r="A88" s="24"/>
      <c r="B88" s="27" t="s">
        <v>87</v>
      </c>
      <c r="C88" s="35" t="s">
        <v>499</v>
      </c>
      <c r="D88" s="38">
        <v>186</v>
      </c>
      <c r="E88" s="7" t="str">
        <f>CAZUL!B85</f>
        <v>01/02/2020</v>
      </c>
      <c r="F88" s="43" t="str">
        <f>CAZUL!N85</f>
        <v>28/02/2020</v>
      </c>
      <c r="G88" s="29" t="str">
        <f>DESPESAS!D2</f>
        <v xml:space="preserve">UPA COPACABANA </v>
      </c>
      <c r="H88" s="65" t="str">
        <f>IFERROR(VLOOKUP(I88,FORNECEDOR!$A$1:$B$301,2,FALSE),)</f>
        <v>33747288/0001-11</v>
      </c>
      <c r="I88" s="68" t="str">
        <f>CAZUL!E85</f>
        <v>FETRANSPOR</v>
      </c>
      <c r="J88" s="38" t="str">
        <f>IFERROR(VLOOKUP(AA88,DESPESAS!$A$2:$B$311,2,FALSE),)</f>
        <v>01.02.01</v>
      </c>
      <c r="K88" s="38" t="str">
        <f>IFERROR(VLOOKUP(AA88,DESPESAS!$A$2:$C$311,3,FALSE),)</f>
        <v>VALE TRANSPORTE</v>
      </c>
      <c r="L88" s="30">
        <f>CAZUL!F85</f>
        <v>0</v>
      </c>
      <c r="M88" s="64">
        <f>CAZUL!G85</f>
        <v>22461.5</v>
      </c>
      <c r="N88" s="30">
        <f>CAZUL!H85</f>
        <v>-23996.500000000407</v>
      </c>
      <c r="O88" s="7" t="str">
        <f>DESPESAS!E2</f>
        <v>BRADESCO</v>
      </c>
      <c r="P88" s="4"/>
      <c r="AA88" s="66" t="str">
        <f>CAZUL!C85</f>
        <v>Vale-Transporte</v>
      </c>
    </row>
    <row r="89" spans="1:27" ht="12.75" customHeight="1" x14ac:dyDescent="0.25">
      <c r="A89" s="24"/>
      <c r="B89" s="27" t="s">
        <v>87</v>
      </c>
      <c r="C89" s="35" t="s">
        <v>0</v>
      </c>
      <c r="D89" s="38">
        <v>187</v>
      </c>
      <c r="E89" s="7" t="str">
        <f>CAZUL!B86</f>
        <v>31/01/2020</v>
      </c>
      <c r="F89" s="43" t="str">
        <f>CAZUL!N86</f>
        <v>28/02/2020</v>
      </c>
      <c r="G89" s="29" t="str">
        <f>DESPESAS!D2</f>
        <v xml:space="preserve">UPA COPACABANA </v>
      </c>
      <c r="H89" s="65" t="str">
        <f>IFERROR(VLOOKUP(I89,FORNECEDOR!$A$1:$B$301,2,FALSE),)</f>
        <v>00.857.492/0001-36</v>
      </c>
      <c r="I89" s="68" t="str">
        <f>CAZUL!E86</f>
        <v>SOGAMAX DIST DE PROD FARMACEUTICOS ME</v>
      </c>
      <c r="J89" s="38" t="str">
        <f>IFERROR(VLOOKUP(AA89,DESPESAS!$A$2:$B$311,2,FALSE),)</f>
        <v>02.07.03</v>
      </c>
      <c r="K89" s="38" t="str">
        <f>IFERROR(VLOOKUP(AA89,DESPESAS!$A$2:$C$311,3,FALSE),)</f>
        <v>MATERIAIS HOSPITALARES MÉDICOS/ODONTOLÓGICOS/LABORATORIAIS</v>
      </c>
      <c r="L89" s="30">
        <f>CAZUL!F86</f>
        <v>0</v>
      </c>
      <c r="M89" s="64">
        <f>CAZUL!G86</f>
        <v>1289.8800000000001</v>
      </c>
      <c r="N89" s="30">
        <f>CAZUL!H86</f>
        <v>-25286.380000000408</v>
      </c>
      <c r="O89" s="7" t="str">
        <f>DESPESAS!E2</f>
        <v>BRADESCO</v>
      </c>
      <c r="P89" s="4"/>
      <c r="AA89" s="66" t="str">
        <f>CAZUL!C86</f>
        <v>Material Médico</v>
      </c>
    </row>
    <row r="90" spans="1:27" ht="12.75" customHeight="1" x14ac:dyDescent="0.25">
      <c r="A90" s="24"/>
      <c r="B90" s="27" t="s">
        <v>87</v>
      </c>
      <c r="C90" s="35"/>
      <c r="D90" s="38">
        <v>280220</v>
      </c>
      <c r="E90" s="7" t="str">
        <f>CAZUL!B87</f>
        <v>28/02/2020</v>
      </c>
      <c r="F90" s="43" t="str">
        <f>CAZUL!N87</f>
        <v>28/02/2020</v>
      </c>
      <c r="G90" s="29" t="str">
        <f>DESPESAS!D2</f>
        <v xml:space="preserve">UPA COPACABANA </v>
      </c>
      <c r="H90" s="65" t="str">
        <f>IFERROR(VLOOKUP(I90,FORNECEDOR!$A$1:$B$301,2,FALSE),)</f>
        <v>60.746.948/0001-12</v>
      </c>
      <c r="I90" s="68" t="str">
        <f>CAZUL!E87</f>
        <v>BANCO BRADESCO</v>
      </c>
      <c r="J90" s="38" t="str">
        <f>IFERROR(VLOOKUP(AA90,DESPESAS!$A$2:$B$311,2,FALSE),)</f>
        <v>11.01.05</v>
      </c>
      <c r="K90" s="38" t="str">
        <f>IFERROR(VLOOKUP(AA90,DESPESAS!$A$2:$C$311,3,FALSE),)</f>
        <v>RESGATE INVEST FACIL</v>
      </c>
      <c r="L90" s="30">
        <f>CAZUL!F87</f>
        <v>25297.83</v>
      </c>
      <c r="M90" s="64">
        <f>CAZUL!G87</f>
        <v>0</v>
      </c>
      <c r="N90" s="30">
        <f>CAZUL!H87</f>
        <v>0</v>
      </c>
      <c r="O90" s="7" t="str">
        <f>DESPESAS!E2</f>
        <v>BRADESCO</v>
      </c>
      <c r="P90" s="4"/>
      <c r="AA90" s="66" t="str">
        <f>CAZUL!C87</f>
        <v>RESGATE INVEST FACIL</v>
      </c>
    </row>
    <row r="91" spans="1:27" ht="12.75" customHeight="1" x14ac:dyDescent="0.25">
      <c r="A91" s="24"/>
      <c r="B91" s="27" t="s">
        <v>87</v>
      </c>
      <c r="C91" s="35"/>
      <c r="D91" s="38">
        <v>9147439</v>
      </c>
      <c r="E91" s="7" t="str">
        <f>CAZUL!B88</f>
        <v>28/02/2020</v>
      </c>
      <c r="F91" s="43" t="str">
        <f>CAZUL!N88</f>
        <v>28/02/2020</v>
      </c>
      <c r="G91" s="29" t="str">
        <f>DESPESAS!D2</f>
        <v xml:space="preserve">UPA COPACABANA </v>
      </c>
      <c r="H91" s="65" t="str">
        <f>IFERROR(VLOOKUP(I91,FORNECEDOR!$A$1:$B$301,2,FALSE),)</f>
        <v>60.746.948/0001-12</v>
      </c>
      <c r="I91" s="68" t="str">
        <f>CAZUL!E88</f>
        <v>BANCO BRADESCO</v>
      </c>
      <c r="J91" s="38" t="str">
        <f>IFERROR(VLOOKUP(AA91,DESPESAS!$A$2:$B$311,2,FALSE),)</f>
        <v>06.01.01</v>
      </c>
      <c r="K91" s="38" t="str">
        <f>IFERROR(VLOOKUP(AA91,DESPESAS!$A$2:$C$311,3,FALSE),)</f>
        <v>TARIFAS</v>
      </c>
      <c r="L91" s="30">
        <f>CAZUL!F88</f>
        <v>0</v>
      </c>
      <c r="M91" s="64">
        <f>CAZUL!G88</f>
        <v>10.45</v>
      </c>
      <c r="N91" s="30">
        <f>CAZUL!H88</f>
        <v>0.99999999959327468</v>
      </c>
      <c r="O91" s="7" t="str">
        <f>DESPESAS!E2</f>
        <v>BRADESCO</v>
      </c>
      <c r="P91" s="4"/>
      <c r="AA91" s="66" t="str">
        <f>CAZUL!C88</f>
        <v>Tarifas Bancárias</v>
      </c>
    </row>
    <row r="92" spans="1:27" ht="12.75" hidden="1" customHeight="1" x14ac:dyDescent="0.25">
      <c r="A92" s="24"/>
      <c r="B92" s="27" t="s">
        <v>87</v>
      </c>
      <c r="C92" s="35"/>
      <c r="D92" s="38"/>
      <c r="E92" s="7">
        <f>CAZUL!B89</f>
        <v>0</v>
      </c>
      <c r="F92" s="43">
        <f>CAZUL!N89</f>
        <v>0</v>
      </c>
      <c r="G92" s="29" t="str">
        <f>DESPESAS!D2</f>
        <v xml:space="preserve">UPA COPACABANA </v>
      </c>
      <c r="H92" s="65">
        <f>IFERROR(VLOOKUP(I92,FORNECEDOR!$A$1:$B$301,2,FALSE),)</f>
        <v>0</v>
      </c>
      <c r="I92" s="68">
        <f>CAZUL!E89</f>
        <v>0</v>
      </c>
      <c r="J92" s="38">
        <f>IFERROR(VLOOKUP(AA92,DESPESAS!$A$2:$B$311,2,FALSE),)</f>
        <v>0</v>
      </c>
      <c r="K92" s="38">
        <f>IFERROR(VLOOKUP(AA92,DESPESAS!$A$2:$C$311,3,FALSE),)</f>
        <v>0</v>
      </c>
      <c r="L92" s="30">
        <f>CAZUL!F89</f>
        <v>0</v>
      </c>
      <c r="M92" s="64">
        <f>CAZUL!G89</f>
        <v>0</v>
      </c>
      <c r="N92" s="30">
        <f>CAZUL!H89</f>
        <v>0</v>
      </c>
      <c r="O92" s="7" t="str">
        <f>DESPESAS!E2</f>
        <v>BRADESCO</v>
      </c>
      <c r="P92" s="4"/>
      <c r="AA92" s="66">
        <f>CAZUL!C89</f>
        <v>0</v>
      </c>
    </row>
    <row r="93" spans="1:27" ht="12.75" hidden="1" customHeight="1" x14ac:dyDescent="0.25">
      <c r="A93" s="24"/>
      <c r="B93" s="27" t="s">
        <v>87</v>
      </c>
      <c r="C93" s="35"/>
      <c r="D93" s="38"/>
      <c r="E93" s="7">
        <f>CAZUL!B90</f>
        <v>0</v>
      </c>
      <c r="F93" s="43">
        <f>CAZUL!N90</f>
        <v>0</v>
      </c>
      <c r="G93" s="29" t="str">
        <f>DESPESAS!D2</f>
        <v xml:space="preserve">UPA COPACABANA </v>
      </c>
      <c r="H93" s="65">
        <f>IFERROR(VLOOKUP(I93,FORNECEDOR!$A$1:$B$301,2,FALSE),)</f>
        <v>0</v>
      </c>
      <c r="I93" s="68">
        <f>CAZUL!E90</f>
        <v>0</v>
      </c>
      <c r="J93" s="38">
        <f>IFERROR(VLOOKUP(AA93,DESPESAS!$A$2:$B$311,2,FALSE),)</f>
        <v>0</v>
      </c>
      <c r="K93" s="38">
        <f>IFERROR(VLOOKUP(AA93,DESPESAS!$A$2:$C$311,3,FALSE),)</f>
        <v>0</v>
      </c>
      <c r="L93" s="30">
        <f>CAZUL!F90</f>
        <v>0</v>
      </c>
      <c r="M93" s="64">
        <f>CAZUL!G90</f>
        <v>0</v>
      </c>
      <c r="N93" s="30">
        <f>CAZUL!H90</f>
        <v>0</v>
      </c>
      <c r="O93" s="7" t="str">
        <f>DESPESAS!E2</f>
        <v>BRADESCO</v>
      </c>
      <c r="P93" s="4"/>
      <c r="AA93" s="66">
        <f>CAZUL!C90</f>
        <v>0</v>
      </c>
    </row>
    <row r="94" spans="1:27" ht="12.75" hidden="1" customHeight="1" x14ac:dyDescent="0.25">
      <c r="A94" s="24"/>
      <c r="B94" s="27" t="s">
        <v>87</v>
      </c>
      <c r="C94" s="35"/>
      <c r="D94" s="38"/>
      <c r="E94" s="7">
        <f>CAZUL!B91</f>
        <v>0</v>
      </c>
      <c r="F94" s="43">
        <f>CAZUL!N91</f>
        <v>0</v>
      </c>
      <c r="G94" s="29" t="str">
        <f>DESPESAS!D2</f>
        <v xml:space="preserve">UPA COPACABANA </v>
      </c>
      <c r="H94" s="65">
        <f>IFERROR(VLOOKUP(I94,FORNECEDOR!$A$1:$B$301,2,FALSE),)</f>
        <v>0</v>
      </c>
      <c r="I94" s="68">
        <f>CAZUL!E91</f>
        <v>0</v>
      </c>
      <c r="J94" s="38">
        <f>IFERROR(VLOOKUP(AA94,DESPESAS!$A$2:$B$311,2,FALSE),)</f>
        <v>0</v>
      </c>
      <c r="K94" s="38">
        <f>IFERROR(VLOOKUP(AA94,DESPESAS!$A$2:$C$311,3,FALSE),)</f>
        <v>0</v>
      </c>
      <c r="L94" s="30">
        <f>CAZUL!F91</f>
        <v>0</v>
      </c>
      <c r="M94" s="64">
        <f>CAZUL!G91</f>
        <v>0</v>
      </c>
      <c r="N94" s="30">
        <f>CAZUL!H91</f>
        <v>0</v>
      </c>
      <c r="O94" s="7" t="str">
        <f>DESPESAS!E2</f>
        <v>BRADESCO</v>
      </c>
      <c r="P94" s="4"/>
      <c r="AA94" s="66">
        <f>CAZUL!C91</f>
        <v>0</v>
      </c>
    </row>
    <row r="95" spans="1:27" ht="12.75" hidden="1" customHeight="1" x14ac:dyDescent="0.25">
      <c r="A95" s="24"/>
      <c r="B95" s="27" t="s">
        <v>87</v>
      </c>
      <c r="C95" s="35"/>
      <c r="D95" s="38"/>
      <c r="E95" s="7">
        <f>CAZUL!B92</f>
        <v>0</v>
      </c>
      <c r="F95" s="43">
        <f>CAZUL!N92</f>
        <v>0</v>
      </c>
      <c r="G95" s="29" t="str">
        <f>DESPESAS!D2</f>
        <v xml:space="preserve">UPA COPACABANA </v>
      </c>
      <c r="H95" s="65">
        <f>IFERROR(VLOOKUP(I95,FORNECEDOR!$A$1:$B$301,2,FALSE),)</f>
        <v>0</v>
      </c>
      <c r="I95" s="68">
        <f>CAZUL!E92</f>
        <v>0</v>
      </c>
      <c r="J95" s="38">
        <f>IFERROR(VLOOKUP(AA95,DESPESAS!$A$2:$B$311,2,FALSE),)</f>
        <v>0</v>
      </c>
      <c r="K95" s="38">
        <f>IFERROR(VLOOKUP(AA95,DESPESAS!$A$2:$C$311,3,FALSE),)</f>
        <v>0</v>
      </c>
      <c r="L95" s="30">
        <f>CAZUL!F92</f>
        <v>0</v>
      </c>
      <c r="M95" s="64">
        <f>CAZUL!G92</f>
        <v>0</v>
      </c>
      <c r="N95" s="30">
        <f>CAZUL!H92</f>
        <v>0</v>
      </c>
      <c r="O95" s="7" t="str">
        <f>DESPESAS!E2</f>
        <v>BRADESCO</v>
      </c>
      <c r="P95" s="4"/>
      <c r="AA95" s="66">
        <f>CAZUL!C92</f>
        <v>0</v>
      </c>
    </row>
    <row r="96" spans="1:27" ht="12.75" hidden="1" customHeight="1" x14ac:dyDescent="0.25">
      <c r="A96" s="24"/>
      <c r="B96" s="27" t="s">
        <v>87</v>
      </c>
      <c r="C96" s="35"/>
      <c r="D96" s="38"/>
      <c r="E96" s="7">
        <f>CAZUL!B93</f>
        <v>0</v>
      </c>
      <c r="F96" s="43">
        <f>CAZUL!N93</f>
        <v>0</v>
      </c>
      <c r="G96" s="29" t="str">
        <f>DESPESAS!D2</f>
        <v xml:space="preserve">UPA COPACABANA </v>
      </c>
      <c r="H96" s="65">
        <f>IFERROR(VLOOKUP(I96,FORNECEDOR!$A$1:$B$301,2,FALSE),)</f>
        <v>0</v>
      </c>
      <c r="I96" s="68">
        <f>CAZUL!E93</f>
        <v>0</v>
      </c>
      <c r="J96" s="38">
        <f>IFERROR(VLOOKUP(AA96,DESPESAS!$A$2:$B$311,2,FALSE),)</f>
        <v>0</v>
      </c>
      <c r="K96" s="38">
        <f>IFERROR(VLOOKUP(AA96,DESPESAS!$A$2:$C$311,3,FALSE),)</f>
        <v>0</v>
      </c>
      <c r="L96" s="30">
        <f>CAZUL!F93</f>
        <v>0</v>
      </c>
      <c r="M96" s="64">
        <f>CAZUL!G93</f>
        <v>0</v>
      </c>
      <c r="N96" s="30">
        <f>CAZUL!H93</f>
        <v>0</v>
      </c>
      <c r="O96" s="7" t="str">
        <f>DESPESAS!E2</f>
        <v>BRADESCO</v>
      </c>
      <c r="P96" s="4"/>
      <c r="AA96" s="66">
        <f>CAZUL!C93</f>
        <v>0</v>
      </c>
    </row>
    <row r="97" spans="1:27" ht="12.75" hidden="1" customHeight="1" x14ac:dyDescent="0.25">
      <c r="A97" s="24"/>
      <c r="B97" s="27" t="s">
        <v>87</v>
      </c>
      <c r="C97" s="35"/>
      <c r="D97" s="38"/>
      <c r="E97" s="7">
        <f>CAZUL!B94</f>
        <v>0</v>
      </c>
      <c r="F97" s="43">
        <f>CAZUL!N94</f>
        <v>0</v>
      </c>
      <c r="G97" s="29" t="str">
        <f>DESPESAS!D2</f>
        <v xml:space="preserve">UPA COPACABANA </v>
      </c>
      <c r="H97" s="65">
        <f>IFERROR(VLOOKUP(I97,FORNECEDOR!$A$1:$B$301,2,FALSE),)</f>
        <v>0</v>
      </c>
      <c r="I97" s="68">
        <f>CAZUL!E94</f>
        <v>0</v>
      </c>
      <c r="J97" s="38">
        <f>IFERROR(VLOOKUP(AA97,DESPESAS!$A$2:$B$311,2,FALSE),)</f>
        <v>0</v>
      </c>
      <c r="K97" s="38">
        <f>IFERROR(VLOOKUP(AA97,DESPESAS!$A$2:$C$311,3,FALSE),)</f>
        <v>0</v>
      </c>
      <c r="L97" s="30">
        <f>CAZUL!F94</f>
        <v>0</v>
      </c>
      <c r="M97" s="64">
        <f>CAZUL!G94</f>
        <v>0</v>
      </c>
      <c r="N97" s="30">
        <f>CAZUL!H94</f>
        <v>0</v>
      </c>
      <c r="O97" s="7" t="str">
        <f>DESPESAS!E2</f>
        <v>BRADESCO</v>
      </c>
      <c r="P97" s="4"/>
      <c r="AA97" s="66">
        <f>CAZUL!C94</f>
        <v>0</v>
      </c>
    </row>
    <row r="98" spans="1:27" ht="12.75" hidden="1" customHeight="1" x14ac:dyDescent="0.25">
      <c r="A98" s="24"/>
      <c r="B98" s="27" t="s">
        <v>87</v>
      </c>
      <c r="C98" s="1" t="s">
        <v>0</v>
      </c>
      <c r="D98" s="38">
        <v>8802345</v>
      </c>
      <c r="E98" s="7">
        <f>CAZUL!B95</f>
        <v>0</v>
      </c>
      <c r="F98" s="43">
        <f>CAZUL!N95</f>
        <v>0</v>
      </c>
      <c r="G98" s="29" t="str">
        <f>DESPESAS!D2</f>
        <v xml:space="preserve">UPA COPACABANA </v>
      </c>
      <c r="H98" s="65">
        <f>IFERROR(VLOOKUP(I98,FORNECEDOR!$A$1:$B$301,2,FALSE),)</f>
        <v>0</v>
      </c>
      <c r="I98" s="68">
        <f>CAZUL!E95</f>
        <v>0</v>
      </c>
      <c r="J98" s="38">
        <f>IFERROR(VLOOKUP(AA98,DESPESAS!$A$2:$B$311,2,FALSE),)</f>
        <v>0</v>
      </c>
      <c r="K98" s="38" t="e">
        <f>VLOOKUP(AA98,DESPESAS!$A$2:$C$311,3,FALSE)</f>
        <v>#N/A</v>
      </c>
      <c r="L98" s="30">
        <f>CAZUL!F95</f>
        <v>0</v>
      </c>
      <c r="M98" s="64">
        <f>CAZUL!G95</f>
        <v>0</v>
      </c>
      <c r="N98" s="30">
        <f>CAZUL!H95</f>
        <v>0</v>
      </c>
      <c r="O98" s="7" t="str">
        <f>DESPESAS!E2</f>
        <v>BRADESCO</v>
      </c>
      <c r="P98" s="4"/>
      <c r="AA98" s="66">
        <f>CAZUL!C95</f>
        <v>0</v>
      </c>
    </row>
    <row r="99" spans="1:27" ht="12.75" hidden="1" customHeight="1" x14ac:dyDescent="0.25">
      <c r="A99" s="24"/>
      <c r="B99" s="27" t="s">
        <v>87</v>
      </c>
      <c r="C99" s="1" t="s">
        <v>0</v>
      </c>
      <c r="D99" s="38">
        <v>8802244</v>
      </c>
      <c r="E99" s="7">
        <f>CAZUL!B96</f>
        <v>0</v>
      </c>
      <c r="F99" s="43">
        <f>CAZUL!N96</f>
        <v>0</v>
      </c>
      <c r="G99" s="29" t="str">
        <f>DESPESAS!D2</f>
        <v xml:space="preserve">UPA COPACABANA </v>
      </c>
      <c r="H99" s="65">
        <f>IFERROR(VLOOKUP(I99,FORNECEDOR!$A$1:$B$301,2,FALSE),)</f>
        <v>0</v>
      </c>
      <c r="I99" s="68">
        <f>CAZUL!E96</f>
        <v>0</v>
      </c>
      <c r="J99" s="38">
        <f>IFERROR(VLOOKUP(AA99,DESPESAS!$A$2:$B$311,2,FALSE),)</f>
        <v>0</v>
      </c>
      <c r="K99" s="38" t="e">
        <f>VLOOKUP(AA99,DESPESAS!$A$2:$C$311,3,FALSE)</f>
        <v>#N/A</v>
      </c>
      <c r="L99" s="30">
        <f>CAZUL!F96</f>
        <v>0</v>
      </c>
      <c r="M99" s="64">
        <f>CAZUL!G96</f>
        <v>0</v>
      </c>
      <c r="N99" s="30">
        <f>CAZUL!H96</f>
        <v>0</v>
      </c>
      <c r="O99" s="7" t="str">
        <f>DESPESAS!E2</f>
        <v>BRADESCO</v>
      </c>
      <c r="P99" s="4"/>
      <c r="AA99" s="66">
        <f>CAZUL!C96</f>
        <v>0</v>
      </c>
    </row>
    <row r="100" spans="1:27" ht="12.75" hidden="1" customHeight="1" x14ac:dyDescent="0.25">
      <c r="A100" s="24"/>
      <c r="B100" s="27" t="s">
        <v>87</v>
      </c>
      <c r="C100" s="1" t="s">
        <v>0</v>
      </c>
      <c r="D100" s="38">
        <v>8802216</v>
      </c>
      <c r="E100" s="7">
        <f>CAZUL!B97</f>
        <v>0</v>
      </c>
      <c r="F100" s="43">
        <f>CAZUL!N97</f>
        <v>0</v>
      </c>
      <c r="G100" s="29" t="str">
        <f>DESPESAS!D2</f>
        <v xml:space="preserve">UPA COPACABANA </v>
      </c>
      <c r="H100" s="65">
        <f>IFERROR(VLOOKUP(I100,FORNECEDOR!$A$1:$B$301,2,FALSE),)</f>
        <v>0</v>
      </c>
      <c r="I100" s="68">
        <f>CAZUL!E97</f>
        <v>0</v>
      </c>
      <c r="J100" s="38">
        <f>IFERROR(VLOOKUP(AA100,DESPESAS!$A$2:$B$311,2,FALSE),)</f>
        <v>0</v>
      </c>
      <c r="K100" s="38" t="e">
        <f>VLOOKUP(AA100,DESPESAS!$A$2:$C$311,3,FALSE)</f>
        <v>#N/A</v>
      </c>
      <c r="L100" s="30">
        <f>CAZUL!F97</f>
        <v>0</v>
      </c>
      <c r="M100" s="64">
        <f>CAZUL!G97</f>
        <v>0</v>
      </c>
      <c r="N100" s="30">
        <f>CAZUL!H97</f>
        <v>0</v>
      </c>
      <c r="O100" s="7" t="str">
        <f>DESPESAS!E2</f>
        <v>BRADESCO</v>
      </c>
      <c r="P100" s="4"/>
      <c r="AA100" s="66">
        <f>CAZUL!C97</f>
        <v>0</v>
      </c>
    </row>
    <row r="101" spans="1:27" ht="12.75" hidden="1" customHeight="1" x14ac:dyDescent="0.25">
      <c r="A101" s="24"/>
      <c r="B101" s="27" t="s">
        <v>87</v>
      </c>
      <c r="C101" s="1" t="s">
        <v>0</v>
      </c>
      <c r="D101" s="38">
        <v>156</v>
      </c>
      <c r="E101" s="7">
        <f>CAZUL!B98</f>
        <v>0</v>
      </c>
      <c r="F101" s="43">
        <f>CAZUL!N98</f>
        <v>0</v>
      </c>
      <c r="G101" s="29" t="str">
        <f>DESPESAS!D2</f>
        <v xml:space="preserve">UPA COPACABANA </v>
      </c>
      <c r="H101" s="65">
        <f>IFERROR(VLOOKUP(I101,FORNECEDOR!$A$1:$B$301,2,FALSE),)</f>
        <v>0</v>
      </c>
      <c r="I101" s="68">
        <f>CAZUL!E98</f>
        <v>0</v>
      </c>
      <c r="J101" s="38">
        <f>IFERROR(VLOOKUP(AA101,DESPESAS!$A$2:$B$311,2,FALSE),)</f>
        <v>0</v>
      </c>
      <c r="K101" s="38" t="e">
        <f>VLOOKUP(AA101,DESPESAS!$A$2:$C$311,3,FALSE)</f>
        <v>#N/A</v>
      </c>
      <c r="L101" s="30">
        <f>CAZUL!F98</f>
        <v>0</v>
      </c>
      <c r="M101" s="64">
        <f>CAZUL!G98</f>
        <v>0</v>
      </c>
      <c r="N101" s="30">
        <f>CAZUL!H98</f>
        <v>0</v>
      </c>
      <c r="O101" s="7" t="str">
        <f>DESPESAS!E2</f>
        <v>BRADESCO</v>
      </c>
      <c r="P101" s="4"/>
      <c r="AA101" s="66">
        <f>CAZUL!C98</f>
        <v>0</v>
      </c>
    </row>
    <row r="102" spans="1:27" ht="12.75" hidden="1" customHeight="1" x14ac:dyDescent="0.25">
      <c r="A102" s="24"/>
      <c r="B102" s="27" t="s">
        <v>87</v>
      </c>
      <c r="C102" s="1" t="s">
        <v>0</v>
      </c>
      <c r="D102" s="38">
        <v>8802310</v>
      </c>
      <c r="E102" s="7">
        <f>CAZUL!B99</f>
        <v>0</v>
      </c>
      <c r="F102" s="43">
        <f>CAZUL!N99</f>
        <v>0</v>
      </c>
      <c r="G102" s="29" t="str">
        <f>DESPESAS!D2</f>
        <v xml:space="preserve">UPA COPACABANA </v>
      </c>
      <c r="H102" s="65">
        <f>IFERROR(VLOOKUP(I102,FORNECEDOR!$A$1:$B$301,2,FALSE),)</f>
        <v>0</v>
      </c>
      <c r="I102" s="68">
        <f>CAZUL!E99</f>
        <v>0</v>
      </c>
      <c r="J102" s="38">
        <f>IFERROR(VLOOKUP(AA102,DESPESAS!$A$2:$B$311,2,FALSE),)</f>
        <v>0</v>
      </c>
      <c r="K102" s="38" t="e">
        <f>VLOOKUP(AA102,DESPESAS!$A$2:$C$311,3,FALSE)</f>
        <v>#N/A</v>
      </c>
      <c r="L102" s="30">
        <f>CAZUL!F99</f>
        <v>0</v>
      </c>
      <c r="M102" s="64">
        <f>CAZUL!G99</f>
        <v>0</v>
      </c>
      <c r="N102" s="30">
        <f>CAZUL!H99</f>
        <v>0</v>
      </c>
      <c r="O102" s="7" t="str">
        <f>DESPESAS!E2</f>
        <v>BRADESCO</v>
      </c>
      <c r="P102" s="4"/>
      <c r="AA102" s="66">
        <f>CAZUL!C99</f>
        <v>0</v>
      </c>
    </row>
    <row r="103" spans="1:27" ht="12.75" hidden="1" customHeight="1" x14ac:dyDescent="0.25">
      <c r="A103" s="24"/>
      <c r="B103" s="27" t="s">
        <v>87</v>
      </c>
      <c r="C103" s="1" t="s">
        <v>0</v>
      </c>
      <c r="D103" s="38">
        <v>2730333</v>
      </c>
      <c r="E103" s="7">
        <f>CAZUL!B100</f>
        <v>0</v>
      </c>
      <c r="F103" s="43">
        <f>CAZUL!N100</f>
        <v>0</v>
      </c>
      <c r="G103" s="29" t="str">
        <f>DESPESAS!D2</f>
        <v xml:space="preserve">UPA COPACABANA </v>
      </c>
      <c r="H103" s="65">
        <f>IFERROR(VLOOKUP(I103,FORNECEDOR!$A$1:$B$301,2,FALSE),)</f>
        <v>0</v>
      </c>
      <c r="I103" s="68">
        <f>CAZUL!E100</f>
        <v>0</v>
      </c>
      <c r="J103" s="38">
        <f>IFERROR(VLOOKUP(AA103,DESPESAS!$A$2:$B$311,2,FALSE),)</f>
        <v>0</v>
      </c>
      <c r="K103" s="38" t="e">
        <f>VLOOKUP(AA103,DESPESAS!$A$2:$C$311,3,FALSE)</f>
        <v>#N/A</v>
      </c>
      <c r="L103" s="30">
        <f>CAZUL!F100</f>
        <v>0</v>
      </c>
      <c r="M103" s="64">
        <f>CAZUL!G100</f>
        <v>0</v>
      </c>
      <c r="N103" s="30">
        <f>CAZUL!H100</f>
        <v>0</v>
      </c>
      <c r="O103" s="7" t="str">
        <f>DESPESAS!E2</f>
        <v>BRADESCO</v>
      </c>
      <c r="P103" s="4"/>
      <c r="AA103" s="66">
        <f>CAZUL!C100</f>
        <v>0</v>
      </c>
    </row>
    <row r="104" spans="1:27" ht="12.75" hidden="1" customHeight="1" x14ac:dyDescent="0.25">
      <c r="A104" s="24"/>
      <c r="B104" s="27" t="s">
        <v>87</v>
      </c>
      <c r="C104" s="1" t="s">
        <v>0</v>
      </c>
      <c r="D104" s="38">
        <v>8401940</v>
      </c>
      <c r="E104" s="7">
        <f>CAZUL!B101</f>
        <v>0</v>
      </c>
      <c r="F104" s="43">
        <f>CAZUL!N101</f>
        <v>0</v>
      </c>
      <c r="G104" s="29" t="str">
        <f>DESPESAS!D2</f>
        <v xml:space="preserve">UPA COPACABANA </v>
      </c>
      <c r="H104" s="65">
        <f>IFERROR(VLOOKUP(I104,FORNECEDOR!$A$1:$B$301,2,FALSE),)</f>
        <v>0</v>
      </c>
      <c r="I104" s="68">
        <f>CAZUL!E101</f>
        <v>0</v>
      </c>
      <c r="J104" s="38">
        <f>IFERROR(VLOOKUP(AA104,DESPESAS!$A$2:$B$311,2,FALSE),)</f>
        <v>0</v>
      </c>
      <c r="K104" s="38" t="e">
        <f>VLOOKUP(AA104,DESPESAS!$A$2:$C$311,3,FALSE)</f>
        <v>#N/A</v>
      </c>
      <c r="L104" s="30">
        <f>CAZUL!F101</f>
        <v>0</v>
      </c>
      <c r="M104" s="64">
        <f>CAZUL!G101</f>
        <v>0</v>
      </c>
      <c r="N104" s="30">
        <f>CAZUL!H101</f>
        <v>0</v>
      </c>
      <c r="O104" s="7" t="str">
        <f>DESPESAS!E2</f>
        <v>BRADESCO</v>
      </c>
      <c r="P104" s="4"/>
      <c r="AA104" s="66">
        <f>CAZUL!C101</f>
        <v>0</v>
      </c>
    </row>
    <row r="105" spans="1:27" ht="12.75" hidden="1" customHeight="1" x14ac:dyDescent="0.25">
      <c r="A105" s="24"/>
      <c r="B105" s="27" t="s">
        <v>87</v>
      </c>
      <c r="C105" s="1"/>
      <c r="D105" s="38">
        <v>8401940</v>
      </c>
      <c r="E105" s="7">
        <f>CAZUL!B102</f>
        <v>0</v>
      </c>
      <c r="F105" s="43">
        <f>CAZUL!N102</f>
        <v>0</v>
      </c>
      <c r="G105" s="29" t="str">
        <f>DESPESAS!D2</f>
        <v xml:space="preserve">UPA COPACABANA </v>
      </c>
      <c r="H105" s="65">
        <f>IFERROR(VLOOKUP(I105,FORNECEDOR!$A$1:$B$301,2,FALSE),)</f>
        <v>0</v>
      </c>
      <c r="I105" s="68">
        <f>CAZUL!E102</f>
        <v>0</v>
      </c>
      <c r="J105" s="38">
        <f>IFERROR(VLOOKUP(AA105,DESPESAS!$A$2:$B$311,2,FALSE),)</f>
        <v>0</v>
      </c>
      <c r="K105" s="38" t="e">
        <f>VLOOKUP(AA105,DESPESAS!$A$2:$C$311,3,FALSE)</f>
        <v>#N/A</v>
      </c>
      <c r="L105" s="30">
        <f>CAZUL!F102</f>
        <v>0</v>
      </c>
      <c r="M105" s="64">
        <f>CAZUL!G102</f>
        <v>0</v>
      </c>
      <c r="N105" s="30">
        <f>CAZUL!H102</f>
        <v>0</v>
      </c>
      <c r="O105" s="7" t="str">
        <f>DESPESAS!E2</f>
        <v>BRADESCO</v>
      </c>
      <c r="P105" s="4"/>
      <c r="AA105" s="66">
        <f>CAZUL!C102</f>
        <v>0</v>
      </c>
    </row>
    <row r="106" spans="1:27" ht="12.75" hidden="1" customHeight="1" x14ac:dyDescent="0.25">
      <c r="A106" s="24"/>
      <c r="B106" s="27" t="s">
        <v>87</v>
      </c>
      <c r="C106" s="1"/>
      <c r="D106" s="38">
        <v>8802119</v>
      </c>
      <c r="E106" s="7">
        <f>CAZUL!B103</f>
        <v>0</v>
      </c>
      <c r="F106" s="43">
        <f>CAZUL!N103</f>
        <v>0</v>
      </c>
      <c r="G106" s="29" t="str">
        <f>DESPESAS!D2</f>
        <v xml:space="preserve">UPA COPACABANA </v>
      </c>
      <c r="H106" s="65">
        <f>IFERROR(VLOOKUP(I106,FORNECEDOR!$A$1:$B$301,2,FALSE),)</f>
        <v>0</v>
      </c>
      <c r="I106" s="68">
        <f>CAZUL!E103</f>
        <v>0</v>
      </c>
      <c r="J106" s="38">
        <f>IFERROR(VLOOKUP(AA106,DESPESAS!$A$2:$B$311,2,FALSE),)</f>
        <v>0</v>
      </c>
      <c r="K106" s="38" t="e">
        <f>VLOOKUP(AA106,DESPESAS!$A$2:$C$311,3,FALSE)</f>
        <v>#N/A</v>
      </c>
      <c r="L106" s="30">
        <f>CAZUL!F103</f>
        <v>0</v>
      </c>
      <c r="M106" s="64">
        <f>CAZUL!G103</f>
        <v>0</v>
      </c>
      <c r="N106" s="30">
        <f>CAZUL!H103</f>
        <v>0</v>
      </c>
      <c r="O106" s="7" t="str">
        <f>DESPESAS!E2</f>
        <v>BRADESCO</v>
      </c>
      <c r="P106" s="4"/>
      <c r="AA106" s="66">
        <f>CAZUL!C103</f>
        <v>0</v>
      </c>
    </row>
    <row r="107" spans="1:27" ht="12.75" hidden="1" customHeight="1" x14ac:dyDescent="0.25">
      <c r="A107" s="24"/>
      <c r="B107" s="27" t="s">
        <v>87</v>
      </c>
      <c r="C107" s="1"/>
      <c r="D107" s="38">
        <v>8802216</v>
      </c>
      <c r="E107" s="7">
        <f>CAZUL!B104</f>
        <v>0</v>
      </c>
      <c r="F107" s="43">
        <f>CAZUL!N104</f>
        <v>0</v>
      </c>
      <c r="G107" s="29" t="str">
        <f>DESPESAS!D2</f>
        <v xml:space="preserve">UPA COPACABANA </v>
      </c>
      <c r="H107" s="65">
        <f>IFERROR(VLOOKUP(I107,FORNECEDOR!$A$1:$B$301,2,FALSE),)</f>
        <v>0</v>
      </c>
      <c r="I107" s="68">
        <f>CAZUL!E104</f>
        <v>0</v>
      </c>
      <c r="J107" s="38">
        <f>IFERROR(VLOOKUP(AA107,DESPESAS!$A$2:$B$311,2,FALSE),)</f>
        <v>0</v>
      </c>
      <c r="K107" s="38" t="e">
        <f>VLOOKUP(AA107,DESPESAS!$A$2:$C$311,3,FALSE)</f>
        <v>#N/A</v>
      </c>
      <c r="L107" s="30">
        <f>CAZUL!F104</f>
        <v>0</v>
      </c>
      <c r="M107" s="64">
        <f>CAZUL!G104</f>
        <v>0</v>
      </c>
      <c r="N107" s="30">
        <f>CAZUL!H104</f>
        <v>0</v>
      </c>
      <c r="O107" s="7" t="str">
        <f>DESPESAS!E2</f>
        <v>BRADESCO</v>
      </c>
      <c r="P107" s="4"/>
      <c r="AA107" s="66">
        <f>CAZUL!C104</f>
        <v>0</v>
      </c>
    </row>
    <row r="108" spans="1:27" ht="12.75" hidden="1" customHeight="1" x14ac:dyDescent="0.25">
      <c r="A108" s="24"/>
      <c r="B108" s="27" t="s">
        <v>87</v>
      </c>
      <c r="C108" s="1"/>
      <c r="D108" s="38">
        <v>8802244</v>
      </c>
      <c r="E108" s="7">
        <f>CAZUL!B105</f>
        <v>0</v>
      </c>
      <c r="F108" s="43">
        <f>CAZUL!N105</f>
        <v>0</v>
      </c>
      <c r="G108" s="29" t="str">
        <f>DESPESAS!D2</f>
        <v xml:space="preserve">UPA COPACABANA </v>
      </c>
      <c r="H108" s="65">
        <f>IFERROR(VLOOKUP(I108,FORNECEDOR!$A$1:$B$301,2,FALSE),)</f>
        <v>0</v>
      </c>
      <c r="I108" s="68">
        <f>CAZUL!E105</f>
        <v>0</v>
      </c>
      <c r="J108" s="38">
        <f>IFERROR(VLOOKUP(AA108,DESPESAS!$A$2:$B$311,2,FALSE),)</f>
        <v>0</v>
      </c>
      <c r="K108" s="38" t="e">
        <f>VLOOKUP(AA108,DESPESAS!$A$2:$C$311,3,FALSE)</f>
        <v>#N/A</v>
      </c>
      <c r="L108" s="30">
        <f>CAZUL!F105</f>
        <v>0</v>
      </c>
      <c r="M108" s="64">
        <f>CAZUL!G105</f>
        <v>0</v>
      </c>
      <c r="N108" s="30">
        <f>CAZUL!H105</f>
        <v>0</v>
      </c>
      <c r="O108" s="7" t="str">
        <f>DESPESAS!E2</f>
        <v>BRADESCO</v>
      </c>
      <c r="P108" s="4"/>
      <c r="AA108" s="66">
        <f>CAZUL!C105</f>
        <v>0</v>
      </c>
    </row>
    <row r="109" spans="1:27" ht="12.75" hidden="1" customHeight="1" x14ac:dyDescent="0.25">
      <c r="A109" s="24"/>
      <c r="B109" s="27" t="s">
        <v>87</v>
      </c>
      <c r="C109" s="1"/>
      <c r="D109" s="38">
        <v>8802310</v>
      </c>
      <c r="E109" s="7">
        <f>CAZUL!B106</f>
        <v>0</v>
      </c>
      <c r="F109" s="43">
        <f>CAZUL!N106</f>
        <v>0</v>
      </c>
      <c r="G109" s="29" t="str">
        <f>DESPESAS!D2</f>
        <v xml:space="preserve">UPA COPACABANA </v>
      </c>
      <c r="H109" s="65">
        <f>IFERROR(VLOOKUP(I109,FORNECEDOR!$A$1:$B$301,2,FALSE),)</f>
        <v>0</v>
      </c>
      <c r="I109" s="68">
        <f>CAZUL!E106</f>
        <v>0</v>
      </c>
      <c r="J109" s="38">
        <f>IFERROR(VLOOKUP(AA109,DESPESAS!$A$2:$B$311,2,FALSE),)</f>
        <v>0</v>
      </c>
      <c r="K109" s="38" t="e">
        <f>VLOOKUP(AA109,DESPESAS!$A$2:$C$311,3,FALSE)</f>
        <v>#N/A</v>
      </c>
      <c r="L109" s="30">
        <f>CAZUL!F106</f>
        <v>0</v>
      </c>
      <c r="M109" s="64">
        <f>CAZUL!G106</f>
        <v>0</v>
      </c>
      <c r="N109" s="30">
        <f>CAZUL!H106</f>
        <v>0</v>
      </c>
      <c r="O109" s="7" t="str">
        <f>DESPESAS!E2</f>
        <v>BRADESCO</v>
      </c>
      <c r="P109" s="4"/>
      <c r="AA109" s="66">
        <f>CAZUL!C106</f>
        <v>0</v>
      </c>
    </row>
    <row r="110" spans="1:27" ht="12.75" hidden="1" customHeight="1" x14ac:dyDescent="0.25">
      <c r="A110" s="24"/>
      <c r="B110" s="27" t="s">
        <v>87</v>
      </c>
      <c r="C110" s="1"/>
      <c r="D110" s="38">
        <v>8802345</v>
      </c>
      <c r="E110" s="7">
        <f>CAZUL!B107</f>
        <v>0</v>
      </c>
      <c r="F110" s="43">
        <f>CAZUL!N107</f>
        <v>0</v>
      </c>
      <c r="G110" s="29" t="str">
        <f>DESPESAS!D2</f>
        <v xml:space="preserve">UPA COPACABANA </v>
      </c>
      <c r="H110" s="65">
        <f>IFERROR(VLOOKUP(I110,FORNECEDOR!$A$1:$B$301,2,FALSE),)</f>
        <v>0</v>
      </c>
      <c r="I110" s="68">
        <f>CAZUL!E107</f>
        <v>0</v>
      </c>
      <c r="J110" s="38">
        <f>IFERROR(VLOOKUP(AA110,DESPESAS!$A$2:$B$311,2,FALSE),)</f>
        <v>0</v>
      </c>
      <c r="K110" s="38" t="e">
        <f>VLOOKUP(AA110,DESPESAS!$A$2:$C$311,3,FALSE)</f>
        <v>#N/A</v>
      </c>
      <c r="L110" s="30">
        <f>CAZUL!F107</f>
        <v>0</v>
      </c>
      <c r="M110" s="64">
        <f>CAZUL!G107</f>
        <v>0</v>
      </c>
      <c r="N110" s="30">
        <f>CAZUL!H107</f>
        <v>0</v>
      </c>
      <c r="O110" s="7" t="str">
        <f>DESPESAS!E2</f>
        <v>BRADESCO</v>
      </c>
      <c r="P110" s="4"/>
      <c r="AA110" s="66">
        <f>CAZUL!C107</f>
        <v>0</v>
      </c>
    </row>
    <row r="111" spans="1:27" ht="12.75" hidden="1" customHeight="1" x14ac:dyDescent="0.25">
      <c r="A111" s="24"/>
      <c r="B111" s="27" t="s">
        <v>87</v>
      </c>
      <c r="C111" s="1"/>
      <c r="D111" s="38">
        <v>39240</v>
      </c>
      <c r="E111" s="7">
        <f>CAZUL!B108</f>
        <v>0</v>
      </c>
      <c r="F111" s="43">
        <f>CAZUL!N108</f>
        <v>0</v>
      </c>
      <c r="G111" s="29" t="str">
        <f>DESPESAS!D2</f>
        <v xml:space="preserve">UPA COPACABANA </v>
      </c>
      <c r="H111" s="65">
        <f>IFERROR(VLOOKUP(I111,FORNECEDOR!$A$1:$B$301,2,FALSE),)</f>
        <v>0</v>
      </c>
      <c r="I111" s="68">
        <f>CAZUL!E108</f>
        <v>0</v>
      </c>
      <c r="J111" s="38">
        <f>IFERROR(VLOOKUP(AA111,DESPESAS!$A$2:$B$311,2,FALSE),)</f>
        <v>0</v>
      </c>
      <c r="K111" s="38" t="e">
        <f>VLOOKUP(AA111,DESPESAS!$A$2:$C$311,3,FALSE)</f>
        <v>#N/A</v>
      </c>
      <c r="L111" s="30">
        <f>CAZUL!F108</f>
        <v>0</v>
      </c>
      <c r="M111" s="64">
        <f>CAZUL!G108</f>
        <v>0</v>
      </c>
      <c r="N111" s="30">
        <f>CAZUL!H108</f>
        <v>0</v>
      </c>
      <c r="O111" s="7" t="str">
        <f>DESPESAS!E2</f>
        <v>BRADESCO</v>
      </c>
      <c r="P111" s="4"/>
      <c r="AA111" s="66">
        <f>CAZUL!C108</f>
        <v>0</v>
      </c>
    </row>
    <row r="112" spans="1:27" ht="12.75" hidden="1" customHeight="1" x14ac:dyDescent="0.25">
      <c r="A112" s="24"/>
      <c r="B112" s="27" t="s">
        <v>87</v>
      </c>
      <c r="C112" s="1"/>
      <c r="D112" s="38">
        <v>8600</v>
      </c>
      <c r="E112" s="7">
        <f>CAZUL!B109</f>
        <v>0</v>
      </c>
      <c r="F112" s="43">
        <f>CAZUL!N109</f>
        <v>0</v>
      </c>
      <c r="G112" s="29" t="str">
        <f>DESPESAS!D2</f>
        <v xml:space="preserve">UPA COPACABANA </v>
      </c>
      <c r="H112" s="65">
        <f>IFERROR(VLOOKUP(I112,FORNECEDOR!$A$1:$B$301,2,FALSE),)</f>
        <v>0</v>
      </c>
      <c r="I112" s="68">
        <f>CAZUL!E109</f>
        <v>0</v>
      </c>
      <c r="J112" s="38">
        <f>IFERROR(VLOOKUP(AA112,DESPESAS!$A$2:$B$311,2,FALSE),)</f>
        <v>0</v>
      </c>
      <c r="K112" s="38" t="e">
        <f>VLOOKUP(AA112,DESPESAS!$A$2:$C$311,3,FALSE)</f>
        <v>#N/A</v>
      </c>
      <c r="L112" s="30">
        <f>CAZUL!F109</f>
        <v>0</v>
      </c>
      <c r="M112" s="64">
        <f>CAZUL!G109</f>
        <v>0</v>
      </c>
      <c r="N112" s="30">
        <f>CAZUL!H109</f>
        <v>0</v>
      </c>
      <c r="O112" s="7" t="str">
        <f>DESPESAS!E2</f>
        <v>BRADESCO</v>
      </c>
      <c r="P112" s="4"/>
      <c r="AA112" s="66">
        <f>CAZUL!C109</f>
        <v>0</v>
      </c>
    </row>
    <row r="113" spans="1:27" ht="12.75" hidden="1" customHeight="1" x14ac:dyDescent="0.25">
      <c r="A113" s="24"/>
      <c r="B113" s="27" t="s">
        <v>87</v>
      </c>
      <c r="C113" s="1"/>
      <c r="D113" s="38">
        <v>39240</v>
      </c>
      <c r="E113" s="7">
        <f>CAZUL!B110</f>
        <v>0</v>
      </c>
      <c r="F113" s="43">
        <f>CAZUL!N110</f>
        <v>0</v>
      </c>
      <c r="G113" s="29" t="str">
        <f>DESPESAS!D2</f>
        <v xml:space="preserve">UPA COPACABANA </v>
      </c>
      <c r="H113" s="65">
        <f>IFERROR(VLOOKUP(I113,FORNECEDOR!$A$1:$B$301,2,FALSE),)</f>
        <v>0</v>
      </c>
      <c r="I113" s="68">
        <f>CAZUL!E110</f>
        <v>0</v>
      </c>
      <c r="J113" s="38">
        <f>IFERROR(VLOOKUP(AA113,DESPESAS!$A$2:$B$311,2,FALSE),)</f>
        <v>0</v>
      </c>
      <c r="K113" s="38" t="e">
        <f>VLOOKUP(AA113,DESPESAS!$A$2:$C$311,3,FALSE)</f>
        <v>#N/A</v>
      </c>
      <c r="L113" s="30">
        <f>CAZUL!F110</f>
        <v>0</v>
      </c>
      <c r="M113" s="64">
        <f>CAZUL!G110</f>
        <v>0</v>
      </c>
      <c r="N113" s="30">
        <f>CAZUL!H110</f>
        <v>0</v>
      </c>
      <c r="O113" s="7" t="str">
        <f>DESPESAS!E2</f>
        <v>BRADESCO</v>
      </c>
      <c r="P113" s="4"/>
      <c r="AA113" s="66">
        <f>CAZUL!C110</f>
        <v>0</v>
      </c>
    </row>
    <row r="114" spans="1:27" ht="12.75" hidden="1" customHeight="1" x14ac:dyDescent="0.25">
      <c r="A114" s="24"/>
      <c r="B114" s="27" t="s">
        <v>87</v>
      </c>
      <c r="C114" s="1" t="s">
        <v>0</v>
      </c>
      <c r="D114" s="38">
        <v>3024568</v>
      </c>
      <c r="E114" s="7">
        <f>CAZUL!B111</f>
        <v>0</v>
      </c>
      <c r="F114" s="43">
        <f>CAZUL!N111</f>
        <v>0</v>
      </c>
      <c r="G114" s="29" t="str">
        <f>DESPESAS!D2</f>
        <v xml:space="preserve">UPA COPACABANA </v>
      </c>
      <c r="H114" s="65">
        <f>IFERROR(VLOOKUP(I114,FORNECEDOR!$A$1:$B$301,2,FALSE),)</f>
        <v>0</v>
      </c>
      <c r="I114" s="68">
        <f>CAZUL!E111</f>
        <v>0</v>
      </c>
      <c r="J114" s="38">
        <f>IFERROR(VLOOKUP(AA114,DESPESAS!$A$2:$B$311,2,FALSE),)</f>
        <v>0</v>
      </c>
      <c r="K114" s="38" t="e">
        <f>VLOOKUP(AA114,DESPESAS!$A$2:$C$311,3,FALSE)</f>
        <v>#N/A</v>
      </c>
      <c r="L114" s="30">
        <f>CAZUL!F111</f>
        <v>0</v>
      </c>
      <c r="M114" s="64">
        <f>CAZUL!G111</f>
        <v>0</v>
      </c>
      <c r="N114" s="30">
        <f>CAZUL!H111</f>
        <v>0</v>
      </c>
      <c r="O114" s="7" t="str">
        <f>DESPESAS!E2</f>
        <v>BRADESCO</v>
      </c>
      <c r="P114" s="4"/>
      <c r="AA114" s="66">
        <f>CAZUL!C111</f>
        <v>0</v>
      </c>
    </row>
    <row r="115" spans="1:27" ht="12.75" hidden="1" customHeight="1" x14ac:dyDescent="0.25">
      <c r="A115" s="24"/>
      <c r="B115" s="27" t="s">
        <v>87</v>
      </c>
      <c r="C115" s="1" t="s">
        <v>0</v>
      </c>
      <c r="D115" s="38">
        <v>3024568</v>
      </c>
      <c r="E115" s="7">
        <f>CAZUL!B112</f>
        <v>0</v>
      </c>
      <c r="F115" s="43">
        <f>CAZUL!N112</f>
        <v>0</v>
      </c>
      <c r="G115" s="29" t="str">
        <f>DESPESAS!D2</f>
        <v xml:space="preserve">UPA COPACABANA </v>
      </c>
      <c r="H115" s="65">
        <f>IFERROR(VLOOKUP(I115,FORNECEDOR!$A$1:$B$301,2,FALSE),)</f>
        <v>0</v>
      </c>
      <c r="I115" s="68">
        <f>CAZUL!E112</f>
        <v>0</v>
      </c>
      <c r="J115" s="38">
        <f>IFERROR(VLOOKUP(AA115,DESPESAS!$A$2:$B$311,2,FALSE),)</f>
        <v>0</v>
      </c>
      <c r="K115" s="38" t="e">
        <f>VLOOKUP(AA115,DESPESAS!$A$2:$C$311,3,FALSE)</f>
        <v>#N/A</v>
      </c>
      <c r="L115" s="30">
        <f>CAZUL!F112</f>
        <v>0</v>
      </c>
      <c r="M115" s="64">
        <f>CAZUL!G112</f>
        <v>0</v>
      </c>
      <c r="N115" s="30">
        <f>CAZUL!H112</f>
        <v>0</v>
      </c>
      <c r="O115" s="7" t="str">
        <f>DESPESAS!E2</f>
        <v>BRADESCO</v>
      </c>
      <c r="P115" s="4"/>
      <c r="AA115" s="66">
        <f>CAZUL!C112</f>
        <v>0</v>
      </c>
    </row>
    <row r="116" spans="1:27" ht="12.75" hidden="1" customHeight="1" x14ac:dyDescent="0.25">
      <c r="A116" s="24"/>
      <c r="B116" s="27" t="s">
        <v>87</v>
      </c>
      <c r="C116" s="1"/>
      <c r="D116" s="38">
        <v>39240</v>
      </c>
      <c r="E116" s="7">
        <f>CAZUL!B113</f>
        <v>0</v>
      </c>
      <c r="F116" s="43">
        <f>CAZUL!N113</f>
        <v>0</v>
      </c>
      <c r="G116" s="29" t="str">
        <f>DESPESAS!D2</f>
        <v xml:space="preserve">UPA COPACABANA </v>
      </c>
      <c r="H116" s="65">
        <f>IFERROR(VLOOKUP(I116,FORNECEDOR!$A$1:$B$301,2,FALSE),)</f>
        <v>0</v>
      </c>
      <c r="I116" s="68">
        <f>CAZUL!E113</f>
        <v>0</v>
      </c>
      <c r="J116" s="38">
        <f>IFERROR(VLOOKUP(AA116,DESPESAS!$A$2:$B$311,2,FALSE),)</f>
        <v>0</v>
      </c>
      <c r="K116" s="38" t="e">
        <f>VLOOKUP(AA116,DESPESAS!$A$2:$C$311,3,FALSE)</f>
        <v>#N/A</v>
      </c>
      <c r="L116" s="30">
        <f>CAZUL!F113</f>
        <v>0</v>
      </c>
      <c r="M116" s="64">
        <f>CAZUL!G113</f>
        <v>0</v>
      </c>
      <c r="N116" s="30">
        <f>CAZUL!H113</f>
        <v>0</v>
      </c>
      <c r="O116" s="7" t="str">
        <f>DESPESAS!E2</f>
        <v>BRADESCO</v>
      </c>
      <c r="P116" s="4"/>
      <c r="AA116" s="66">
        <f>CAZUL!C113</f>
        <v>0</v>
      </c>
    </row>
    <row r="117" spans="1:27" ht="12.75" hidden="1" customHeight="1" x14ac:dyDescent="0.25">
      <c r="A117" s="24"/>
      <c r="B117" s="27" t="s">
        <v>87</v>
      </c>
      <c r="C117" s="1"/>
      <c r="D117" s="38">
        <v>4801442</v>
      </c>
      <c r="E117" s="7">
        <f>CAZUL!B114</f>
        <v>0</v>
      </c>
      <c r="F117" s="43">
        <f>CAZUL!N114</f>
        <v>0</v>
      </c>
      <c r="G117" s="29" t="str">
        <f>DESPESAS!D2</f>
        <v xml:space="preserve">UPA COPACABANA </v>
      </c>
      <c r="H117" s="65">
        <f>IFERROR(VLOOKUP(I117,FORNECEDOR!$A$1:$B$301,2,FALSE),)</f>
        <v>0</v>
      </c>
      <c r="I117" s="68">
        <f>CAZUL!E114</f>
        <v>0</v>
      </c>
      <c r="J117" s="38">
        <f>IFERROR(VLOOKUP(AA117,DESPESAS!$A$2:$B$311,2,FALSE),)</f>
        <v>0</v>
      </c>
      <c r="K117" s="38" t="e">
        <f>VLOOKUP(AA117,DESPESAS!$A$2:$C$311,3,FALSE)</f>
        <v>#N/A</v>
      </c>
      <c r="L117" s="30">
        <f>CAZUL!F114</f>
        <v>0</v>
      </c>
      <c r="M117" s="64">
        <f>CAZUL!G114</f>
        <v>0</v>
      </c>
      <c r="N117" s="30">
        <f>CAZUL!H114</f>
        <v>0</v>
      </c>
      <c r="O117" s="7" t="str">
        <f>DESPESAS!E2</f>
        <v>BRADESCO</v>
      </c>
      <c r="P117" s="4"/>
      <c r="AA117" s="66">
        <f>CAZUL!C114</f>
        <v>0</v>
      </c>
    </row>
    <row r="118" spans="1:27" ht="12.75" hidden="1" customHeight="1" x14ac:dyDescent="0.25">
      <c r="A118" s="24"/>
      <c r="B118" s="27" t="s">
        <v>87</v>
      </c>
      <c r="C118" s="1"/>
      <c r="D118" s="38">
        <v>3024568</v>
      </c>
      <c r="E118" s="7">
        <f>CAZUL!B115</f>
        <v>0</v>
      </c>
      <c r="F118" s="43">
        <f>CAZUL!N115</f>
        <v>0</v>
      </c>
      <c r="G118" s="29" t="str">
        <f>DESPESAS!D2</f>
        <v xml:space="preserve">UPA COPACABANA </v>
      </c>
      <c r="H118" s="65">
        <f>IFERROR(VLOOKUP(I118,FORNECEDOR!$A$1:$B$301,2,FALSE),)</f>
        <v>0</v>
      </c>
      <c r="I118" s="68">
        <f>CAZUL!E115</f>
        <v>0</v>
      </c>
      <c r="J118" s="38">
        <f>IFERROR(VLOOKUP(AA118,DESPESAS!$A$2:$B$311,2,FALSE),)</f>
        <v>0</v>
      </c>
      <c r="K118" s="38" t="e">
        <f>VLOOKUP(AA118,DESPESAS!$A$2:$C$311,3,FALSE)</f>
        <v>#N/A</v>
      </c>
      <c r="L118" s="30">
        <f>CAZUL!F115</f>
        <v>0</v>
      </c>
      <c r="M118" s="64">
        <f>CAZUL!G115</f>
        <v>0</v>
      </c>
      <c r="N118" s="30">
        <f>CAZUL!H115</f>
        <v>0</v>
      </c>
      <c r="O118" s="7" t="str">
        <f>DESPESAS!E2</f>
        <v>BRADESCO</v>
      </c>
      <c r="P118" s="4"/>
      <c r="AA118" s="66">
        <f>CAZUL!C115</f>
        <v>0</v>
      </c>
    </row>
    <row r="119" spans="1:27" ht="12.75" hidden="1" customHeight="1" x14ac:dyDescent="0.25">
      <c r="A119" s="24"/>
      <c r="B119" s="27" t="s">
        <v>87</v>
      </c>
      <c r="C119" s="1"/>
      <c r="D119" s="38">
        <v>159</v>
      </c>
      <c r="E119" s="7">
        <f>CAZUL!B116</f>
        <v>0</v>
      </c>
      <c r="F119" s="43">
        <f>CAZUL!N116</f>
        <v>0</v>
      </c>
      <c r="G119" s="29" t="str">
        <f>DESPESAS!D2</f>
        <v xml:space="preserve">UPA COPACABANA </v>
      </c>
      <c r="H119" s="65">
        <f>IFERROR(VLOOKUP(I119,FORNECEDOR!$A$1:$B$301,2,FALSE),)</f>
        <v>0</v>
      </c>
      <c r="I119" s="68">
        <f>CAZUL!E116</f>
        <v>0</v>
      </c>
      <c r="J119" s="38">
        <f>IFERROR(VLOOKUP(AA119,DESPESAS!$A$2:$B$311,2,FALSE),)</f>
        <v>0</v>
      </c>
      <c r="K119" s="38" t="e">
        <f>VLOOKUP(AA119,DESPESAS!$A$2:$C$311,3,FALSE)</f>
        <v>#N/A</v>
      </c>
      <c r="L119" s="30">
        <f>CAZUL!F116</f>
        <v>0</v>
      </c>
      <c r="M119" s="64">
        <f>CAZUL!G116</f>
        <v>0</v>
      </c>
      <c r="N119" s="30">
        <f>CAZUL!H116</f>
        <v>0</v>
      </c>
      <c r="O119" s="7" t="str">
        <f>DESPESAS!E2</f>
        <v>BRADESCO</v>
      </c>
      <c r="P119" s="4"/>
      <c r="AA119" s="66">
        <f>CAZUL!C116</f>
        <v>0</v>
      </c>
    </row>
    <row r="120" spans="1:27" ht="12.75" hidden="1" customHeight="1" x14ac:dyDescent="0.25">
      <c r="A120" s="24"/>
      <c r="B120" s="27" t="s">
        <v>87</v>
      </c>
      <c r="C120" s="1" t="s">
        <v>0</v>
      </c>
      <c r="D120" s="38">
        <v>160</v>
      </c>
      <c r="E120" s="7">
        <f>CAZUL!B117</f>
        <v>0</v>
      </c>
      <c r="F120" s="43">
        <f>CAZUL!N117</f>
        <v>0</v>
      </c>
      <c r="G120" s="29" t="str">
        <f>DESPESAS!D2</f>
        <v xml:space="preserve">UPA COPACABANA </v>
      </c>
      <c r="H120" s="65">
        <f>IFERROR(VLOOKUP(I120,FORNECEDOR!$A$1:$B$301,2,FALSE),)</f>
        <v>0</v>
      </c>
      <c r="I120" s="68">
        <f>CAZUL!E117</f>
        <v>0</v>
      </c>
      <c r="J120" s="38">
        <f>IFERROR(VLOOKUP(AA120,DESPESAS!$A$2:$B$311,2,FALSE),)</f>
        <v>0</v>
      </c>
      <c r="K120" s="38" t="e">
        <f>VLOOKUP(AA120,DESPESAS!$A$2:$C$311,3,FALSE)</f>
        <v>#N/A</v>
      </c>
      <c r="L120" s="30">
        <f>CAZUL!F117</f>
        <v>0</v>
      </c>
      <c r="M120" s="64">
        <f>CAZUL!G117</f>
        <v>0</v>
      </c>
      <c r="N120" s="30">
        <f>CAZUL!H117</f>
        <v>0</v>
      </c>
      <c r="O120" s="7" t="str">
        <f>DESPESAS!E2</f>
        <v>BRADESCO</v>
      </c>
      <c r="P120" s="4"/>
      <c r="AA120" s="66">
        <f>CAZUL!C117</f>
        <v>0</v>
      </c>
    </row>
    <row r="121" spans="1:27" ht="12.75" hidden="1" customHeight="1" x14ac:dyDescent="0.25">
      <c r="A121" s="24"/>
      <c r="B121" s="27" t="s">
        <v>87</v>
      </c>
      <c r="C121" s="1"/>
      <c r="D121" s="38">
        <v>158</v>
      </c>
      <c r="E121" s="7">
        <f>CAZUL!B118</f>
        <v>0</v>
      </c>
      <c r="F121" s="43">
        <f>CAZUL!N118</f>
        <v>0</v>
      </c>
      <c r="G121" s="29" t="str">
        <f>DESPESAS!D2</f>
        <v xml:space="preserve">UPA COPACABANA </v>
      </c>
      <c r="H121" s="65">
        <f>IFERROR(VLOOKUP(I121,FORNECEDOR!$A$1:$B$301,2,FALSE),)</f>
        <v>0</v>
      </c>
      <c r="I121" s="68">
        <f>CAZUL!E118</f>
        <v>0</v>
      </c>
      <c r="J121" s="38">
        <f>IFERROR(VLOOKUP(AA121,DESPESAS!$A$2:$B$311,2,FALSE),)</f>
        <v>0</v>
      </c>
      <c r="K121" s="38" t="e">
        <f>VLOOKUP(AA121,DESPESAS!$A$2:$C$311,3,FALSE)</f>
        <v>#N/A</v>
      </c>
      <c r="L121" s="30">
        <f>CAZUL!F118</f>
        <v>0</v>
      </c>
      <c r="M121" s="64">
        <f>CAZUL!G118</f>
        <v>0</v>
      </c>
      <c r="N121" s="30">
        <f>CAZUL!H118</f>
        <v>0</v>
      </c>
      <c r="O121" s="7" t="str">
        <f>DESPESAS!E2</f>
        <v>BRADESCO</v>
      </c>
      <c r="P121" s="4"/>
      <c r="AA121" s="66">
        <f>CAZUL!C118</f>
        <v>0</v>
      </c>
    </row>
    <row r="122" spans="1:27" ht="12.75" hidden="1" customHeight="1" x14ac:dyDescent="0.25">
      <c r="A122" s="24"/>
      <c r="B122" s="27" t="s">
        <v>87</v>
      </c>
      <c r="C122" s="1"/>
      <c r="D122" s="38">
        <v>4801442</v>
      </c>
      <c r="E122" s="7">
        <f>CAZUL!B119</f>
        <v>0</v>
      </c>
      <c r="F122" s="43">
        <f>CAZUL!N119</f>
        <v>0</v>
      </c>
      <c r="G122" s="29" t="str">
        <f>DESPESAS!D2</f>
        <v xml:space="preserve">UPA COPACABANA </v>
      </c>
      <c r="H122" s="65">
        <f>IFERROR(VLOOKUP(I122,FORNECEDOR!$A$1:$B$301,2,FALSE),)</f>
        <v>0</v>
      </c>
      <c r="I122" s="68">
        <f>CAZUL!E119</f>
        <v>0</v>
      </c>
      <c r="J122" s="38">
        <f>IFERROR(VLOOKUP(AA122,DESPESAS!$A$2:$B$311,2,FALSE),)</f>
        <v>0</v>
      </c>
      <c r="K122" s="38" t="e">
        <f>VLOOKUP(AA122,DESPESAS!$A$2:$C$311,3,FALSE)</f>
        <v>#N/A</v>
      </c>
      <c r="L122" s="30">
        <f>CAZUL!F119</f>
        <v>0</v>
      </c>
      <c r="M122" s="64">
        <f>CAZUL!G119</f>
        <v>0</v>
      </c>
      <c r="N122" s="30">
        <f>CAZUL!H119</f>
        <v>0</v>
      </c>
      <c r="O122" s="7" t="str">
        <f>DESPESAS!E2</f>
        <v>BRADESCO</v>
      </c>
      <c r="P122" s="4"/>
      <c r="AA122" s="66">
        <f>CAZUL!C119</f>
        <v>0</v>
      </c>
    </row>
    <row r="123" spans="1:27" ht="12.75" hidden="1" customHeight="1" x14ac:dyDescent="0.25">
      <c r="A123" s="24"/>
      <c r="B123" s="27" t="s">
        <v>87</v>
      </c>
      <c r="C123" s="1" t="s">
        <v>0</v>
      </c>
      <c r="D123" s="38">
        <v>161</v>
      </c>
      <c r="E123" s="7">
        <f>CAZUL!B120</f>
        <v>0</v>
      </c>
      <c r="F123" s="43">
        <f>CAZUL!N120</f>
        <v>0</v>
      </c>
      <c r="G123" s="29" t="str">
        <f>DESPESAS!D2</f>
        <v xml:space="preserve">UPA COPACABANA </v>
      </c>
      <c r="H123" s="65">
        <f>IFERROR(VLOOKUP(I123,FORNECEDOR!$A$1:$B$301,2,FALSE),)</f>
        <v>0</v>
      </c>
      <c r="I123" s="68">
        <f>CAZUL!E120</f>
        <v>0</v>
      </c>
      <c r="J123" s="38">
        <f>IFERROR(VLOOKUP(AA123,DESPESAS!$A$2:$B$311,2,FALSE),)</f>
        <v>0</v>
      </c>
      <c r="K123" s="38" t="e">
        <f>VLOOKUP(AA123,DESPESAS!$A$2:$C$311,3,FALSE)</f>
        <v>#N/A</v>
      </c>
      <c r="L123" s="30">
        <f>CAZUL!F120</f>
        <v>0</v>
      </c>
      <c r="M123" s="64">
        <f>CAZUL!G120</f>
        <v>0</v>
      </c>
      <c r="N123" s="30">
        <f>CAZUL!H120</f>
        <v>0</v>
      </c>
      <c r="O123" s="7" t="str">
        <f>DESPESAS!E2</f>
        <v>BRADESCO</v>
      </c>
      <c r="P123" s="4"/>
      <c r="AA123" s="66">
        <f>CAZUL!C120</f>
        <v>0</v>
      </c>
    </row>
    <row r="124" spans="1:27" ht="12.75" hidden="1" customHeight="1" x14ac:dyDescent="0.25">
      <c r="A124" s="24"/>
      <c r="B124" s="27" t="s">
        <v>87</v>
      </c>
      <c r="C124" s="1" t="s">
        <v>0</v>
      </c>
      <c r="D124" s="38">
        <v>164</v>
      </c>
      <c r="E124" s="7">
        <f>CAZUL!B121</f>
        <v>0</v>
      </c>
      <c r="F124" s="43">
        <f>CAZUL!N121</f>
        <v>0</v>
      </c>
      <c r="G124" s="29" t="str">
        <f>DESPESAS!D2</f>
        <v xml:space="preserve">UPA COPACABANA </v>
      </c>
      <c r="H124" s="65">
        <f>IFERROR(VLOOKUP(I124,FORNECEDOR!$A$1:$B$301,2,FALSE),)</f>
        <v>0</v>
      </c>
      <c r="I124" s="68">
        <f>CAZUL!E121</f>
        <v>0</v>
      </c>
      <c r="J124" s="38">
        <f>IFERROR(VLOOKUP(AA124,DESPESAS!$A$2:$B$311,2,FALSE),)</f>
        <v>0</v>
      </c>
      <c r="K124" s="38" t="e">
        <f>VLOOKUP(AA124,DESPESAS!$A$2:$C$311,3,FALSE)</f>
        <v>#N/A</v>
      </c>
      <c r="L124" s="30">
        <f>CAZUL!F121</f>
        <v>0</v>
      </c>
      <c r="M124" s="64">
        <f>CAZUL!G121</f>
        <v>0</v>
      </c>
      <c r="N124" s="30">
        <f>CAZUL!H121</f>
        <v>0</v>
      </c>
      <c r="O124" s="7" t="str">
        <f>DESPESAS!E2</f>
        <v>BRADESCO</v>
      </c>
      <c r="P124" s="4"/>
      <c r="AA124" s="66">
        <f>CAZUL!C121</f>
        <v>0</v>
      </c>
    </row>
    <row r="125" spans="1:27" ht="12.75" hidden="1" customHeight="1" x14ac:dyDescent="0.25">
      <c r="A125" s="24"/>
      <c r="B125" s="27" t="s">
        <v>87</v>
      </c>
      <c r="C125" s="1" t="s">
        <v>0</v>
      </c>
      <c r="D125" s="38">
        <v>163</v>
      </c>
      <c r="E125" s="7">
        <f>CAZUL!B122</f>
        <v>0</v>
      </c>
      <c r="F125" s="43">
        <f>CAZUL!N122</f>
        <v>0</v>
      </c>
      <c r="G125" s="29" t="str">
        <f>DESPESAS!D2</f>
        <v xml:space="preserve">UPA COPACABANA </v>
      </c>
      <c r="H125" s="65">
        <f>IFERROR(VLOOKUP(I125,FORNECEDOR!$A$1:$B$301,2,FALSE),)</f>
        <v>0</v>
      </c>
      <c r="I125" s="68">
        <f>CAZUL!E122</f>
        <v>0</v>
      </c>
      <c r="J125" s="38">
        <f>IFERROR(VLOOKUP(AA125,DESPESAS!$A$2:$B$311,2,FALSE),)</f>
        <v>0</v>
      </c>
      <c r="K125" s="38" t="e">
        <f>VLOOKUP(AA125,DESPESAS!$A$2:$C$311,3,FALSE)</f>
        <v>#N/A</v>
      </c>
      <c r="L125" s="30">
        <f>CAZUL!F122</f>
        <v>0</v>
      </c>
      <c r="M125" s="64">
        <f>CAZUL!G122</f>
        <v>0</v>
      </c>
      <c r="N125" s="30">
        <f>CAZUL!H122</f>
        <v>0</v>
      </c>
      <c r="O125" s="7" t="str">
        <f>DESPESAS!E2</f>
        <v>BRADESCO</v>
      </c>
      <c r="P125" s="4"/>
      <c r="AA125" s="66">
        <f>CAZUL!C122</f>
        <v>0</v>
      </c>
    </row>
    <row r="126" spans="1:27" ht="12.75" hidden="1" customHeight="1" x14ac:dyDescent="0.25">
      <c r="A126" s="24"/>
      <c r="B126" s="27" t="s">
        <v>87</v>
      </c>
      <c r="C126" s="1" t="s">
        <v>0</v>
      </c>
      <c r="D126" s="38">
        <v>7204557</v>
      </c>
      <c r="E126" s="7">
        <f>CAZUL!B123</f>
        <v>0</v>
      </c>
      <c r="F126" s="43">
        <f>CAZUL!N123</f>
        <v>0</v>
      </c>
      <c r="G126" s="29" t="str">
        <f>DESPESAS!D2</f>
        <v xml:space="preserve">UPA COPACABANA </v>
      </c>
      <c r="H126" s="65">
        <f>IFERROR(VLOOKUP(I126,FORNECEDOR!$A$1:$B$301,2,FALSE),)</f>
        <v>0</v>
      </c>
      <c r="I126" s="68">
        <f>CAZUL!E123</f>
        <v>0</v>
      </c>
      <c r="J126" s="38">
        <f>IFERROR(VLOOKUP(AA126,DESPESAS!$A$2:$B$311,2,FALSE),)</f>
        <v>0</v>
      </c>
      <c r="K126" s="38" t="e">
        <f>VLOOKUP(AA126,DESPESAS!$A$2:$C$311,3,FALSE)</f>
        <v>#N/A</v>
      </c>
      <c r="L126" s="30">
        <f>CAZUL!F123</f>
        <v>0</v>
      </c>
      <c r="M126" s="64">
        <f>CAZUL!G123</f>
        <v>0</v>
      </c>
      <c r="N126" s="30">
        <f>CAZUL!H123</f>
        <v>0</v>
      </c>
      <c r="O126" s="7" t="str">
        <f>DESPESAS!E2</f>
        <v>BRADESCO</v>
      </c>
      <c r="P126" s="4"/>
      <c r="AA126" s="66">
        <f>CAZUL!C123</f>
        <v>0</v>
      </c>
    </row>
    <row r="127" spans="1:27" ht="12.75" hidden="1" customHeight="1" x14ac:dyDescent="0.25">
      <c r="A127" s="24"/>
      <c r="B127" s="27" t="s">
        <v>87</v>
      </c>
      <c r="C127" s="1" t="s">
        <v>0</v>
      </c>
      <c r="D127" s="38">
        <v>162</v>
      </c>
      <c r="E127" s="7">
        <f>CAZUL!B124</f>
        <v>0</v>
      </c>
      <c r="F127" s="43">
        <f>CAZUL!N124</f>
        <v>0</v>
      </c>
      <c r="G127" s="29" t="str">
        <f>DESPESAS!D2</f>
        <v xml:space="preserve">UPA COPACABANA </v>
      </c>
      <c r="H127" s="65">
        <f>IFERROR(VLOOKUP(I127,FORNECEDOR!$A$1:$B$301,2,FALSE),)</f>
        <v>0</v>
      </c>
      <c r="I127" s="68">
        <f>CAZUL!E124</f>
        <v>0</v>
      </c>
      <c r="J127" s="38">
        <f>IFERROR(VLOOKUP(AA127,DESPESAS!$A$2:$B$311,2,FALSE),)</f>
        <v>0</v>
      </c>
      <c r="K127" s="38" t="e">
        <f>VLOOKUP(AA127,DESPESAS!$A$2:$C$311,3,FALSE)</f>
        <v>#N/A</v>
      </c>
      <c r="L127" s="30">
        <f>CAZUL!F124</f>
        <v>0</v>
      </c>
      <c r="M127" s="64">
        <f>CAZUL!G124</f>
        <v>0</v>
      </c>
      <c r="N127" s="30">
        <f>CAZUL!H124</f>
        <v>0</v>
      </c>
      <c r="O127" s="7" t="str">
        <f>DESPESAS!E2</f>
        <v>BRADESCO</v>
      </c>
      <c r="P127" s="4"/>
      <c r="AA127" s="66">
        <f>CAZUL!C124</f>
        <v>0</v>
      </c>
    </row>
    <row r="128" spans="1:27" ht="12.75" hidden="1" customHeight="1" x14ac:dyDescent="0.25">
      <c r="A128" s="24"/>
      <c r="B128" s="27" t="s">
        <v>87</v>
      </c>
      <c r="C128" s="1"/>
      <c r="D128" s="38">
        <v>311019</v>
      </c>
      <c r="E128" s="7">
        <f>CAZUL!B125</f>
        <v>0</v>
      </c>
      <c r="F128" s="43">
        <f>CAZUL!N125</f>
        <v>0</v>
      </c>
      <c r="G128" s="29" t="str">
        <f>DESPESAS!D2</f>
        <v xml:space="preserve">UPA COPACABANA </v>
      </c>
      <c r="H128" s="65">
        <f>IFERROR(VLOOKUP(I128,FORNECEDOR!$A$1:$B$301,2,FALSE),)</f>
        <v>0</v>
      </c>
      <c r="I128" s="68">
        <f>CAZUL!E125</f>
        <v>0</v>
      </c>
      <c r="J128" s="38">
        <f>IFERROR(VLOOKUP(AA128,DESPESAS!$A$2:$B$311,2,FALSE),)</f>
        <v>0</v>
      </c>
      <c r="K128" s="38" t="e">
        <f>VLOOKUP(AA128,DESPESAS!$A$2:$C$311,3,FALSE)</f>
        <v>#N/A</v>
      </c>
      <c r="L128" s="30">
        <f>CAZUL!F125</f>
        <v>0</v>
      </c>
      <c r="M128" s="64">
        <f>CAZUL!G125</f>
        <v>0</v>
      </c>
      <c r="N128" s="30">
        <f>CAZUL!H125</f>
        <v>0</v>
      </c>
      <c r="O128" s="7" t="str">
        <f>DESPESAS!E2</f>
        <v>BRADESCO</v>
      </c>
      <c r="P128" s="4"/>
      <c r="AA128" s="66">
        <f>CAZUL!C125</f>
        <v>0</v>
      </c>
    </row>
    <row r="129" spans="1:27" ht="12.75" hidden="1" customHeight="1" x14ac:dyDescent="0.25">
      <c r="A129" s="24"/>
      <c r="B129" s="27" t="s">
        <v>87</v>
      </c>
      <c r="C129" s="1"/>
      <c r="D129" s="38">
        <v>7204557</v>
      </c>
      <c r="E129" s="7">
        <f>CAZUL!B126</f>
        <v>0</v>
      </c>
      <c r="F129" s="43">
        <f>CAZUL!N126</f>
        <v>0</v>
      </c>
      <c r="G129" s="29" t="str">
        <f>DESPESAS!D2</f>
        <v xml:space="preserve">UPA COPACABANA </v>
      </c>
      <c r="H129" s="65">
        <f>IFERROR(VLOOKUP(I129,FORNECEDOR!$A$1:$B$301,2,FALSE),)</f>
        <v>0</v>
      </c>
      <c r="I129" s="68">
        <f>CAZUL!E126</f>
        <v>0</v>
      </c>
      <c r="J129" s="38">
        <f>IFERROR(VLOOKUP(AA129,DESPESAS!$A$2:$B$311,2,FALSE),)</f>
        <v>0</v>
      </c>
      <c r="K129" s="38" t="e">
        <f>VLOOKUP(AA129,DESPESAS!$A$2:$C$311,3,FALSE)</f>
        <v>#N/A</v>
      </c>
      <c r="L129" s="30">
        <f>CAZUL!F126</f>
        <v>0</v>
      </c>
      <c r="M129" s="64">
        <f>CAZUL!G126</f>
        <v>0</v>
      </c>
      <c r="N129" s="30">
        <f>CAZUL!H126</f>
        <v>0</v>
      </c>
      <c r="O129" s="7" t="str">
        <f>DESPESAS!E2</f>
        <v>BRADESCO</v>
      </c>
      <c r="P129" s="4"/>
      <c r="AA129" s="66">
        <f>CAZUL!C126</f>
        <v>0</v>
      </c>
    </row>
    <row r="130" spans="1:27" ht="12.75" hidden="1" customHeight="1" x14ac:dyDescent="0.25">
      <c r="A130" s="24"/>
      <c r="B130" s="27" t="s">
        <v>87</v>
      </c>
      <c r="C130" s="1"/>
      <c r="D130" s="38"/>
      <c r="E130" s="7">
        <f>CAZUL!B127</f>
        <v>0</v>
      </c>
      <c r="F130" s="43">
        <f>CAZUL!N127</f>
        <v>0</v>
      </c>
      <c r="G130" s="29" t="str">
        <f>DESPESAS!D2</f>
        <v xml:space="preserve">UPA COPACABANA </v>
      </c>
      <c r="H130" s="65">
        <f>IFERROR(VLOOKUP(I130,FORNECEDOR!$A$1:$B$301,2,FALSE),)</f>
        <v>0</v>
      </c>
      <c r="I130" s="68">
        <f>CAZUL!E127</f>
        <v>0</v>
      </c>
      <c r="J130" s="38">
        <f>IFERROR(VLOOKUP(AA130,DESPESAS!$A$2:$B$311,2,FALSE),)</f>
        <v>0</v>
      </c>
      <c r="K130" s="38" t="e">
        <f>VLOOKUP(AA130,DESPESAS!$A$2:$C$311,3,FALSE)</f>
        <v>#N/A</v>
      </c>
      <c r="L130" s="30">
        <f>CAZUL!F127</f>
        <v>0</v>
      </c>
      <c r="M130" s="64">
        <f>CAZUL!G127</f>
        <v>0</v>
      </c>
      <c r="N130" s="30">
        <f>CAZUL!H127</f>
        <v>0</v>
      </c>
      <c r="O130" s="7" t="str">
        <f>DESPESAS!E2</f>
        <v>BRADESCO</v>
      </c>
      <c r="P130" s="4"/>
      <c r="AA130" s="66">
        <f>CAZUL!C127</f>
        <v>0</v>
      </c>
    </row>
    <row r="131" spans="1:27" ht="12.75" hidden="1" customHeight="1" x14ac:dyDescent="0.25">
      <c r="A131" s="24"/>
      <c r="B131" s="27" t="s">
        <v>87</v>
      </c>
      <c r="C131" s="1"/>
      <c r="D131" s="38"/>
      <c r="E131" s="7">
        <f>CAZUL!B128</f>
        <v>0</v>
      </c>
      <c r="F131" s="43">
        <f>CAZUL!N128</f>
        <v>0</v>
      </c>
      <c r="G131" s="29" t="str">
        <f>DESPESAS!D2</f>
        <v xml:space="preserve">UPA COPACABANA </v>
      </c>
      <c r="H131" s="65">
        <f>IFERROR(VLOOKUP(I131,FORNECEDOR!$A$1:$B$301,2,FALSE),)</f>
        <v>0</v>
      </c>
      <c r="I131" s="68">
        <f>CAZUL!E128</f>
        <v>0</v>
      </c>
      <c r="J131" s="38">
        <f>IFERROR(VLOOKUP(AA131,DESPESAS!$A$2:$B$311,2,FALSE),)</f>
        <v>0</v>
      </c>
      <c r="K131" s="38" t="e">
        <f>VLOOKUP(AA131,DESPESAS!$A$2:$C$311,3,FALSE)</f>
        <v>#N/A</v>
      </c>
      <c r="L131" s="30">
        <f>CAZUL!F128</f>
        <v>0</v>
      </c>
      <c r="M131" s="64">
        <f>CAZUL!G128</f>
        <v>0</v>
      </c>
      <c r="N131" s="30">
        <f>CAZUL!H128</f>
        <v>0</v>
      </c>
      <c r="O131" s="7" t="str">
        <f>DESPESAS!E2</f>
        <v>BRADESCO</v>
      </c>
      <c r="P131" s="4"/>
      <c r="AA131" s="66">
        <f>CAZUL!C128</f>
        <v>0</v>
      </c>
    </row>
    <row r="132" spans="1:27" ht="12.75" hidden="1" customHeight="1" x14ac:dyDescent="0.25">
      <c r="A132" s="24"/>
      <c r="B132" s="27" t="s">
        <v>87</v>
      </c>
      <c r="C132" s="1"/>
      <c r="D132" s="38"/>
      <c r="E132" s="7">
        <f>CAZUL!B129</f>
        <v>0</v>
      </c>
      <c r="F132" s="43">
        <f>CAZUL!N129</f>
        <v>0</v>
      </c>
      <c r="G132" s="29" t="str">
        <f>DESPESAS!D2</f>
        <v xml:space="preserve">UPA COPACABANA </v>
      </c>
      <c r="H132" s="65">
        <f>IFERROR(VLOOKUP(I132,FORNECEDOR!$A$1:$B$301,2,FALSE),)</f>
        <v>0</v>
      </c>
      <c r="I132" s="68">
        <f>CAZUL!E129</f>
        <v>0</v>
      </c>
      <c r="J132" s="38">
        <f>IFERROR(VLOOKUP(AA132,DESPESAS!$A$2:$B$311,2,FALSE),)</f>
        <v>0</v>
      </c>
      <c r="K132" s="38" t="e">
        <f>VLOOKUP(AA132,DESPESAS!$A$2:$C$311,3,FALSE)</f>
        <v>#N/A</v>
      </c>
      <c r="L132" s="30">
        <f>CAZUL!F129</f>
        <v>0</v>
      </c>
      <c r="M132" s="64">
        <f>CAZUL!G129</f>
        <v>0</v>
      </c>
      <c r="N132" s="30">
        <f>CAZUL!H129</f>
        <v>0</v>
      </c>
      <c r="O132" s="7" t="str">
        <f>DESPESAS!E2</f>
        <v>BRADESCO</v>
      </c>
      <c r="P132" s="4"/>
      <c r="AA132" s="66">
        <f>CAZUL!C129</f>
        <v>0</v>
      </c>
    </row>
    <row r="133" spans="1:27" ht="12.75" hidden="1" customHeight="1" x14ac:dyDescent="0.25">
      <c r="A133" s="24"/>
      <c r="B133" s="27" t="s">
        <v>87</v>
      </c>
      <c r="C133" s="1"/>
      <c r="D133" s="38"/>
      <c r="E133" s="7">
        <f>CAZUL!B130</f>
        <v>0</v>
      </c>
      <c r="F133" s="43">
        <f>CAZUL!N130</f>
        <v>0</v>
      </c>
      <c r="G133" s="29" t="str">
        <f>DESPESAS!D2</f>
        <v xml:space="preserve">UPA COPACABANA </v>
      </c>
      <c r="H133" s="65">
        <f>IFERROR(VLOOKUP(I133,FORNECEDOR!$A$1:$B$301,2,FALSE),)</f>
        <v>0</v>
      </c>
      <c r="I133" s="68">
        <f>CAZUL!E130</f>
        <v>0</v>
      </c>
      <c r="J133" s="38">
        <f>IFERROR(VLOOKUP(AA133,DESPESAS!$A$2:$B$311,2,FALSE),)</f>
        <v>0</v>
      </c>
      <c r="K133" s="38" t="e">
        <f>VLOOKUP(AA133,DESPESAS!$A$2:$C$311,3,FALSE)</f>
        <v>#N/A</v>
      </c>
      <c r="L133" s="30">
        <f>CAZUL!F130</f>
        <v>0</v>
      </c>
      <c r="M133" s="64">
        <f>CAZUL!G130</f>
        <v>0</v>
      </c>
      <c r="N133" s="30">
        <f>CAZUL!H130</f>
        <v>0</v>
      </c>
      <c r="O133" s="7" t="str">
        <f>DESPESAS!E2</f>
        <v>BRADESCO</v>
      </c>
      <c r="P133" s="4"/>
      <c r="AA133" s="66">
        <f>CAZUL!C130</f>
        <v>0</v>
      </c>
    </row>
    <row r="134" spans="1:27" ht="12.75" hidden="1" customHeight="1" x14ac:dyDescent="0.25">
      <c r="A134" s="24"/>
      <c r="B134" s="27" t="s">
        <v>87</v>
      </c>
      <c r="C134" s="1"/>
      <c r="D134" s="38"/>
      <c r="E134" s="7">
        <f>CAZUL!B131</f>
        <v>0</v>
      </c>
      <c r="F134" s="43">
        <f>CAZUL!N131</f>
        <v>0</v>
      </c>
      <c r="G134" s="29" t="str">
        <f>DESPESAS!D2</f>
        <v xml:space="preserve">UPA COPACABANA </v>
      </c>
      <c r="H134" s="65">
        <f>IFERROR(VLOOKUP(I134,FORNECEDOR!$A$1:$B$301,2,FALSE),)</f>
        <v>0</v>
      </c>
      <c r="I134" s="68">
        <f>CAZUL!E131</f>
        <v>0</v>
      </c>
      <c r="J134" s="38">
        <f>IFERROR(VLOOKUP(AA134,DESPESAS!$A$2:$B$311,2,FALSE),)</f>
        <v>0</v>
      </c>
      <c r="K134" s="38" t="e">
        <f>VLOOKUP(AA134,DESPESAS!$A$2:$C$311,3,FALSE)</f>
        <v>#N/A</v>
      </c>
      <c r="L134" s="30">
        <f>CAZUL!F131</f>
        <v>0</v>
      </c>
      <c r="M134" s="64">
        <f>CAZUL!G131</f>
        <v>0</v>
      </c>
      <c r="N134" s="30">
        <f>CAZUL!H131</f>
        <v>0</v>
      </c>
      <c r="O134" s="7" t="str">
        <f>DESPESAS!E2</f>
        <v>BRADESCO</v>
      </c>
      <c r="P134" s="4"/>
      <c r="AA134" s="66">
        <f>CAZUL!C131</f>
        <v>0</v>
      </c>
    </row>
    <row r="135" spans="1:27" ht="12.75" hidden="1" customHeight="1" x14ac:dyDescent="0.25">
      <c r="A135" s="24"/>
      <c r="B135" s="27" t="s">
        <v>87</v>
      </c>
      <c r="C135" s="1"/>
      <c r="D135" s="38"/>
      <c r="E135" s="7">
        <f>CAZUL!B132</f>
        <v>0</v>
      </c>
      <c r="F135" s="43">
        <f>CAZUL!N132</f>
        <v>0</v>
      </c>
      <c r="G135" s="29" t="str">
        <f>DESPESAS!D2</f>
        <v xml:space="preserve">UPA COPACABANA </v>
      </c>
      <c r="H135" s="65">
        <f>IFERROR(VLOOKUP(I135,FORNECEDOR!$A$1:$B$301,2,FALSE),)</f>
        <v>0</v>
      </c>
      <c r="I135" s="68">
        <f>CAZUL!E132</f>
        <v>0</v>
      </c>
      <c r="J135" s="38">
        <f>IFERROR(VLOOKUP(AA135,DESPESAS!$A$2:$B$311,2,FALSE),)</f>
        <v>0</v>
      </c>
      <c r="K135" s="38" t="e">
        <f>VLOOKUP(AA135,DESPESAS!$A$2:$C$311,3,FALSE)</f>
        <v>#N/A</v>
      </c>
      <c r="L135" s="30">
        <f>CAZUL!F132</f>
        <v>0</v>
      </c>
      <c r="M135" s="64">
        <f>CAZUL!G132</f>
        <v>0</v>
      </c>
      <c r="N135" s="30">
        <f>CAZUL!H132</f>
        <v>0</v>
      </c>
      <c r="O135" s="7" t="str">
        <f>DESPESAS!E2</f>
        <v>BRADESCO</v>
      </c>
      <c r="P135" s="4"/>
      <c r="AA135" s="66">
        <f>CAZUL!C132</f>
        <v>0</v>
      </c>
    </row>
    <row r="136" spans="1:27" ht="12.75" hidden="1" customHeight="1" x14ac:dyDescent="0.25">
      <c r="A136" s="24"/>
      <c r="B136" s="27" t="s">
        <v>87</v>
      </c>
      <c r="C136" s="1"/>
      <c r="D136" s="38"/>
      <c r="E136" s="7">
        <f>CAZUL!B133</f>
        <v>0</v>
      </c>
      <c r="F136" s="43">
        <f>CAZUL!N133</f>
        <v>0</v>
      </c>
      <c r="G136" s="29" t="str">
        <f>DESPESAS!D2</f>
        <v xml:space="preserve">UPA COPACABANA </v>
      </c>
      <c r="H136" s="65">
        <f>IFERROR(VLOOKUP(I136,FORNECEDOR!$A$1:$B$301,2,FALSE),)</f>
        <v>0</v>
      </c>
      <c r="I136" s="68">
        <f>CAZUL!E133</f>
        <v>0</v>
      </c>
      <c r="J136" s="38">
        <f>IFERROR(VLOOKUP(AA136,DESPESAS!$A$2:$B$311,2,FALSE),)</f>
        <v>0</v>
      </c>
      <c r="K136" s="38" t="e">
        <f>VLOOKUP(AA136,DESPESAS!$A$2:$C$311,3,FALSE)</f>
        <v>#N/A</v>
      </c>
      <c r="L136" s="30">
        <f>CAZUL!F133</f>
        <v>0</v>
      </c>
      <c r="M136" s="64">
        <f>CAZUL!G133</f>
        <v>0</v>
      </c>
      <c r="N136" s="30">
        <f>CAZUL!H133</f>
        <v>0</v>
      </c>
      <c r="O136" s="7" t="str">
        <f>DESPESAS!E2</f>
        <v>BRADESCO</v>
      </c>
      <c r="P136" s="4"/>
      <c r="AA136" s="66">
        <f>CAZUL!C133</f>
        <v>0</v>
      </c>
    </row>
    <row r="137" spans="1:27" ht="12.75" hidden="1" customHeight="1" x14ac:dyDescent="0.25">
      <c r="A137" s="24"/>
      <c r="B137" s="27" t="s">
        <v>87</v>
      </c>
      <c r="C137" s="1"/>
      <c r="D137" s="38"/>
      <c r="E137" s="7">
        <f>CAZUL!B134</f>
        <v>0</v>
      </c>
      <c r="F137" s="43">
        <f>CAZUL!N134</f>
        <v>0</v>
      </c>
      <c r="G137" s="29" t="str">
        <f>DESPESAS!D2</f>
        <v xml:space="preserve">UPA COPACABANA </v>
      </c>
      <c r="H137" s="65">
        <f>IFERROR(VLOOKUP(I137,FORNECEDOR!$A$1:$B$301,2,FALSE),)</f>
        <v>0</v>
      </c>
      <c r="I137" s="68">
        <f>CAZUL!E134</f>
        <v>0</v>
      </c>
      <c r="J137" s="38">
        <f>IFERROR(VLOOKUP(AA137,DESPESAS!$A$2:$B$311,2,FALSE),)</f>
        <v>0</v>
      </c>
      <c r="K137" s="38" t="e">
        <f>VLOOKUP(AA137,DESPESAS!$A$2:$C$311,3,FALSE)</f>
        <v>#N/A</v>
      </c>
      <c r="L137" s="30">
        <f>CAZUL!F134</f>
        <v>0</v>
      </c>
      <c r="M137" s="64">
        <f>CAZUL!G134</f>
        <v>0</v>
      </c>
      <c r="N137" s="30">
        <f>CAZUL!H134</f>
        <v>0</v>
      </c>
      <c r="O137" s="7" t="str">
        <f>DESPESAS!E2</f>
        <v>BRADESCO</v>
      </c>
      <c r="P137" s="4"/>
      <c r="AA137" s="66">
        <f>CAZUL!C134</f>
        <v>0</v>
      </c>
    </row>
    <row r="138" spans="1:27" ht="12.75" hidden="1" customHeight="1" x14ac:dyDescent="0.25">
      <c r="A138" s="24"/>
      <c r="B138" s="27" t="s">
        <v>87</v>
      </c>
      <c r="C138" s="1"/>
      <c r="D138" s="38"/>
      <c r="E138" s="7">
        <f>CAZUL!B135</f>
        <v>0</v>
      </c>
      <c r="F138" s="43">
        <f>CAZUL!N135</f>
        <v>0</v>
      </c>
      <c r="G138" s="29" t="str">
        <f>DESPESAS!D2</f>
        <v xml:space="preserve">UPA COPACABANA </v>
      </c>
      <c r="H138" s="65">
        <f>IFERROR(VLOOKUP(I138,FORNECEDOR!$A$1:$B$301,2,FALSE),)</f>
        <v>0</v>
      </c>
      <c r="I138" s="68">
        <f>CAZUL!E135</f>
        <v>0</v>
      </c>
      <c r="J138" s="38">
        <f>IFERROR(VLOOKUP(AA138,DESPESAS!$A$2:$B$311,2,FALSE),)</f>
        <v>0</v>
      </c>
      <c r="K138" s="38" t="e">
        <f>VLOOKUP(AA138,DESPESAS!$A$2:$C$311,3,FALSE)</f>
        <v>#N/A</v>
      </c>
      <c r="L138" s="30">
        <f>CAZUL!F135</f>
        <v>0</v>
      </c>
      <c r="M138" s="64">
        <f>CAZUL!G135</f>
        <v>0</v>
      </c>
      <c r="N138" s="30">
        <f>CAZUL!H135</f>
        <v>0</v>
      </c>
      <c r="O138" s="7" t="str">
        <f>DESPESAS!E2</f>
        <v>BRADESCO</v>
      </c>
      <c r="P138" s="4"/>
      <c r="AA138" s="66">
        <f>CAZUL!C135</f>
        <v>0</v>
      </c>
    </row>
    <row r="139" spans="1:27" ht="12.75" hidden="1" customHeight="1" x14ac:dyDescent="0.25">
      <c r="A139" s="24"/>
      <c r="B139" s="27" t="s">
        <v>87</v>
      </c>
      <c r="C139" s="1"/>
      <c r="D139" s="38"/>
      <c r="E139" s="7">
        <f>CAZUL!B136</f>
        <v>0</v>
      </c>
      <c r="F139" s="43">
        <f>CAZUL!N136</f>
        <v>0</v>
      </c>
      <c r="G139" s="29" t="str">
        <f>DESPESAS!D2</f>
        <v xml:space="preserve">UPA COPACABANA </v>
      </c>
      <c r="H139" s="65">
        <f>IFERROR(VLOOKUP(I139,FORNECEDOR!$A$1:$B$301,2,FALSE),)</f>
        <v>0</v>
      </c>
      <c r="I139" s="68">
        <f>CAZUL!E136</f>
        <v>0</v>
      </c>
      <c r="J139" s="38">
        <f>IFERROR(VLOOKUP(AA139,DESPESAS!$A$2:$B$311,2,FALSE),)</f>
        <v>0</v>
      </c>
      <c r="K139" s="38" t="e">
        <f>VLOOKUP(AA139,DESPESAS!$A$2:$C$311,3,FALSE)</f>
        <v>#N/A</v>
      </c>
      <c r="L139" s="30">
        <f>CAZUL!F136</f>
        <v>0</v>
      </c>
      <c r="M139" s="64">
        <f>CAZUL!G136</f>
        <v>0</v>
      </c>
      <c r="N139" s="30">
        <f>CAZUL!H136</f>
        <v>0</v>
      </c>
      <c r="O139" s="7" t="str">
        <f>DESPESAS!E2</f>
        <v>BRADESCO</v>
      </c>
      <c r="P139" s="4"/>
      <c r="AA139" s="66">
        <f>CAZUL!C136</f>
        <v>0</v>
      </c>
    </row>
    <row r="140" spans="1:27" ht="12.75" hidden="1" customHeight="1" x14ac:dyDescent="0.25">
      <c r="A140" s="24"/>
      <c r="B140" s="27" t="s">
        <v>87</v>
      </c>
      <c r="C140" s="1"/>
      <c r="D140" s="38"/>
      <c r="E140" s="7">
        <f>CAZUL!B137</f>
        <v>0</v>
      </c>
      <c r="F140" s="43">
        <f>CAZUL!N137</f>
        <v>0</v>
      </c>
      <c r="G140" s="29" t="str">
        <f>DESPESAS!D2</f>
        <v xml:space="preserve">UPA COPACABANA </v>
      </c>
      <c r="H140" s="65">
        <f>IFERROR(VLOOKUP(I140,FORNECEDOR!$A$1:$B$301,2,FALSE),)</f>
        <v>0</v>
      </c>
      <c r="I140" s="68">
        <f>CAZUL!E137</f>
        <v>0</v>
      </c>
      <c r="J140" s="38">
        <f>IFERROR(VLOOKUP(AA140,DESPESAS!$A$2:$B$311,2,FALSE),)</f>
        <v>0</v>
      </c>
      <c r="K140" s="38" t="e">
        <f>VLOOKUP(AA140,DESPESAS!$A$2:$C$311,3,FALSE)</f>
        <v>#N/A</v>
      </c>
      <c r="L140" s="30">
        <f>CAZUL!F137</f>
        <v>0</v>
      </c>
      <c r="M140" s="64">
        <f>CAZUL!G137</f>
        <v>0</v>
      </c>
      <c r="N140" s="30">
        <f>CAZUL!H137</f>
        <v>0</v>
      </c>
      <c r="O140" s="7" t="str">
        <f>DESPESAS!E2</f>
        <v>BRADESCO</v>
      </c>
      <c r="P140" s="4"/>
      <c r="AA140" s="66">
        <f>CAZUL!C137</f>
        <v>0</v>
      </c>
    </row>
    <row r="141" spans="1:27" ht="12.75" hidden="1" customHeight="1" x14ac:dyDescent="0.25">
      <c r="A141" s="24"/>
      <c r="B141" s="27" t="s">
        <v>87</v>
      </c>
      <c r="C141" s="1"/>
      <c r="D141" s="38"/>
      <c r="E141" s="7">
        <f>CAZUL!B138</f>
        <v>0</v>
      </c>
      <c r="F141" s="43">
        <f>CAZUL!N138</f>
        <v>0</v>
      </c>
      <c r="G141" s="29" t="str">
        <f>DESPESAS!D2</f>
        <v xml:space="preserve">UPA COPACABANA </v>
      </c>
      <c r="H141" s="65">
        <f>IFERROR(VLOOKUP(I141,FORNECEDOR!$A$1:$B$301,2,FALSE),)</f>
        <v>0</v>
      </c>
      <c r="I141" s="68">
        <f>CAZUL!E138</f>
        <v>0</v>
      </c>
      <c r="J141" s="38">
        <f>IFERROR(VLOOKUP(AA141,DESPESAS!$A$2:$B$311,2,FALSE),)</f>
        <v>0</v>
      </c>
      <c r="K141" s="38" t="e">
        <f>VLOOKUP(AA141,DESPESAS!$A$2:$C$311,3,FALSE)</f>
        <v>#N/A</v>
      </c>
      <c r="L141" s="30">
        <f>CAZUL!F138</f>
        <v>0</v>
      </c>
      <c r="M141" s="64">
        <f>CAZUL!G138</f>
        <v>0</v>
      </c>
      <c r="N141" s="30">
        <f>CAZUL!H138</f>
        <v>0</v>
      </c>
      <c r="O141" s="7" t="str">
        <f>DESPESAS!E2</f>
        <v>BRADESCO</v>
      </c>
      <c r="P141" s="4"/>
      <c r="AA141" s="66">
        <f>CAZUL!C138</f>
        <v>0</v>
      </c>
    </row>
    <row r="142" spans="1:27" ht="12.75" hidden="1" customHeight="1" x14ac:dyDescent="0.25">
      <c r="A142" s="24"/>
      <c r="B142" s="27" t="s">
        <v>87</v>
      </c>
      <c r="C142" s="1"/>
      <c r="D142" s="38"/>
      <c r="E142" s="7">
        <f>CAZUL!B139</f>
        <v>0</v>
      </c>
      <c r="F142" s="43">
        <f>CAZUL!N139</f>
        <v>0</v>
      </c>
      <c r="G142" s="29" t="str">
        <f>DESPESAS!D2</f>
        <v xml:space="preserve">UPA COPACABANA </v>
      </c>
      <c r="H142" s="65">
        <f>IFERROR(VLOOKUP(I142,FORNECEDOR!$A$1:$B$301,2,FALSE),)</f>
        <v>0</v>
      </c>
      <c r="I142" s="68">
        <f>CAZUL!E139</f>
        <v>0</v>
      </c>
      <c r="J142" s="38">
        <f>IFERROR(VLOOKUP(AA142,DESPESAS!$A$2:$B$311,2,FALSE),)</f>
        <v>0</v>
      </c>
      <c r="K142" s="38" t="e">
        <f>VLOOKUP(AA142,DESPESAS!$A$2:$C$311,3,FALSE)</f>
        <v>#N/A</v>
      </c>
      <c r="L142" s="30">
        <f>CAZUL!F139</f>
        <v>0</v>
      </c>
      <c r="M142" s="64">
        <f>CAZUL!G139</f>
        <v>0</v>
      </c>
      <c r="N142" s="30">
        <f>CAZUL!H139</f>
        <v>0</v>
      </c>
      <c r="O142" s="7" t="str">
        <f>DESPESAS!E2</f>
        <v>BRADESCO</v>
      </c>
      <c r="P142" s="4"/>
      <c r="AA142" s="66">
        <f>CAZUL!C139</f>
        <v>0</v>
      </c>
    </row>
    <row r="143" spans="1:27" ht="12.75" hidden="1" customHeight="1" x14ac:dyDescent="0.25">
      <c r="A143" s="24"/>
      <c r="B143" s="27" t="s">
        <v>87</v>
      </c>
      <c r="C143" s="1"/>
      <c r="D143" s="38"/>
      <c r="E143" s="7">
        <f>CAZUL!B140</f>
        <v>0</v>
      </c>
      <c r="F143" s="43">
        <f>CAZUL!N140</f>
        <v>0</v>
      </c>
      <c r="G143" s="29" t="str">
        <f>DESPESAS!D2</f>
        <v xml:space="preserve">UPA COPACABANA </v>
      </c>
      <c r="H143" s="65">
        <f>IFERROR(VLOOKUP(I143,FORNECEDOR!$A$1:$B$301,2,FALSE),)</f>
        <v>0</v>
      </c>
      <c r="I143" s="68">
        <f>CAZUL!E140</f>
        <v>0</v>
      </c>
      <c r="J143" s="38">
        <f>IFERROR(VLOOKUP(AA143,DESPESAS!$A$2:$B$311,2,FALSE),)</f>
        <v>0</v>
      </c>
      <c r="K143" s="38" t="e">
        <f>VLOOKUP(AA143,DESPESAS!$A$2:$C$311,3,FALSE)</f>
        <v>#N/A</v>
      </c>
      <c r="L143" s="30">
        <f>CAZUL!F140</f>
        <v>0</v>
      </c>
      <c r="M143" s="64">
        <f>CAZUL!G140</f>
        <v>0</v>
      </c>
      <c r="N143" s="30">
        <f>CAZUL!H140</f>
        <v>0</v>
      </c>
      <c r="O143" s="7" t="str">
        <f>DESPESAS!E2</f>
        <v>BRADESCO</v>
      </c>
      <c r="P143" s="4"/>
      <c r="AA143" s="66">
        <f>CAZUL!C140</f>
        <v>0</v>
      </c>
    </row>
    <row r="144" spans="1:27" ht="12.75" hidden="1" customHeight="1" x14ac:dyDescent="0.25">
      <c r="A144" s="24"/>
      <c r="B144" s="27" t="s">
        <v>87</v>
      </c>
      <c r="C144" s="1"/>
      <c r="D144" s="38"/>
      <c r="E144" s="7">
        <f>CAZUL!B141</f>
        <v>0</v>
      </c>
      <c r="F144" s="43">
        <f>CAZUL!N141</f>
        <v>0</v>
      </c>
      <c r="G144" s="29" t="str">
        <f>DESPESAS!D2</f>
        <v xml:space="preserve">UPA COPACABANA </v>
      </c>
      <c r="H144" s="65">
        <f>IFERROR(VLOOKUP(I144,FORNECEDOR!$A$1:$B$301,2,FALSE),)</f>
        <v>0</v>
      </c>
      <c r="I144" s="68">
        <f>CAZUL!E141</f>
        <v>0</v>
      </c>
      <c r="J144" s="38">
        <f>IFERROR(VLOOKUP(AA144,DESPESAS!$A$2:$B$311,2,FALSE),)</f>
        <v>0</v>
      </c>
      <c r="K144" s="38" t="e">
        <f>VLOOKUP(AA144,DESPESAS!$A$2:$C$311,3,FALSE)</f>
        <v>#N/A</v>
      </c>
      <c r="L144" s="30">
        <f>CAZUL!F141</f>
        <v>0</v>
      </c>
      <c r="M144" s="64">
        <f>CAZUL!G141</f>
        <v>0</v>
      </c>
      <c r="N144" s="30">
        <f>CAZUL!H141</f>
        <v>0</v>
      </c>
      <c r="O144" s="7" t="str">
        <f>DESPESAS!E2</f>
        <v>BRADESCO</v>
      </c>
      <c r="P144" s="4"/>
      <c r="AA144" s="66">
        <f>CAZUL!C141</f>
        <v>0</v>
      </c>
    </row>
    <row r="145" spans="1:27" ht="12.75" hidden="1" customHeight="1" x14ac:dyDescent="0.25">
      <c r="A145" s="24"/>
      <c r="B145" s="27" t="s">
        <v>87</v>
      </c>
      <c r="C145" s="1"/>
      <c r="D145" s="38"/>
      <c r="E145" s="7">
        <f>CAZUL!B142</f>
        <v>0</v>
      </c>
      <c r="F145" s="43">
        <f>CAZUL!N142</f>
        <v>0</v>
      </c>
      <c r="G145" s="29" t="str">
        <f>DESPESAS!D2</f>
        <v xml:space="preserve">UPA COPACABANA </v>
      </c>
      <c r="H145" s="65">
        <f>IFERROR(VLOOKUP(I145,FORNECEDOR!$A$1:$B$301,2,FALSE),)</f>
        <v>0</v>
      </c>
      <c r="I145" s="68">
        <f>CAZUL!E142</f>
        <v>0</v>
      </c>
      <c r="J145" s="38">
        <f>IFERROR(VLOOKUP(AA145,DESPESAS!$A$2:$B$311,2,FALSE),)</f>
        <v>0</v>
      </c>
      <c r="K145" s="38" t="e">
        <f>VLOOKUP(AA145,DESPESAS!$A$2:$C$311,3,FALSE)</f>
        <v>#N/A</v>
      </c>
      <c r="L145" s="30">
        <f>CAZUL!F142</f>
        <v>0</v>
      </c>
      <c r="M145" s="64">
        <f>CAZUL!G142</f>
        <v>0</v>
      </c>
      <c r="N145" s="30">
        <f>CAZUL!H142</f>
        <v>0</v>
      </c>
      <c r="O145" s="7" t="str">
        <f>DESPESAS!E2</f>
        <v>BRADESCO</v>
      </c>
      <c r="P145" s="4"/>
      <c r="AA145" s="66">
        <f>CAZUL!C142</f>
        <v>0</v>
      </c>
    </row>
    <row r="146" spans="1:27" s="25" customFormat="1" ht="11.25" hidden="1" customHeight="1" x14ac:dyDescent="0.25">
      <c r="A146" s="3" t="s">
        <v>39</v>
      </c>
      <c r="B146" s="27" t="s">
        <v>87</v>
      </c>
      <c r="C146" s="22"/>
      <c r="D146" s="10"/>
      <c r="E146" s="7">
        <f>CAZUL!B143</f>
        <v>0</v>
      </c>
      <c r="F146" s="43">
        <f>CAZUL!N143</f>
        <v>0</v>
      </c>
      <c r="G146" s="29" t="str">
        <f>DESPESAS!D2</f>
        <v xml:space="preserve">UPA COPACABANA </v>
      </c>
      <c r="H146" s="65">
        <f>IFERROR(VLOOKUP(I146,FORNECEDOR!$A$1:$B$301,2,FALSE),)</f>
        <v>0</v>
      </c>
      <c r="I146" s="68">
        <f>CAZUL!E143</f>
        <v>0</v>
      </c>
      <c r="J146" s="38">
        <f>IFERROR(VLOOKUP(AA146,DESPESAS!$A$2:$B$311,2,FALSE),)</f>
        <v>0</v>
      </c>
      <c r="K146" s="38" t="e">
        <f>VLOOKUP(AA146,DESPESAS!$A$2:$C$311,3,FALSE)</f>
        <v>#N/A</v>
      </c>
      <c r="L146" s="30">
        <f>CAZUL!F143</f>
        <v>0</v>
      </c>
      <c r="M146" s="64">
        <f>CAZUL!G143</f>
        <v>0</v>
      </c>
      <c r="N146" s="30">
        <f>CAZUL!H143</f>
        <v>0</v>
      </c>
      <c r="O146" s="7" t="str">
        <f>DESPESAS!E2</f>
        <v>BRADESCO</v>
      </c>
      <c r="P146" s="4"/>
      <c r="AA146" s="66">
        <f>CAZUL!C143</f>
        <v>0</v>
      </c>
    </row>
    <row r="147" spans="1:27" ht="12.75" hidden="1" customHeight="1" x14ac:dyDescent="0.25">
      <c r="A147" s="2"/>
      <c r="B147" s="27" t="s">
        <v>87</v>
      </c>
      <c r="C147" s="2"/>
      <c r="D147" s="38"/>
      <c r="E147" s="7">
        <f>CAZUL!B144</f>
        <v>0</v>
      </c>
      <c r="F147" s="43">
        <f>CAZUL!N144</f>
        <v>0</v>
      </c>
      <c r="G147" s="29" t="str">
        <f>DESPESAS!D2</f>
        <v xml:space="preserve">UPA COPACABANA </v>
      </c>
      <c r="H147" s="65">
        <f>IFERROR(VLOOKUP(I147,FORNECEDOR!$A$1:$B$301,2,FALSE),)</f>
        <v>0</v>
      </c>
      <c r="I147" s="68">
        <f>CAZUL!E144</f>
        <v>0</v>
      </c>
      <c r="J147" s="38">
        <f>IFERROR(VLOOKUP(AA147,DESPESAS!$A$2:$B$311,2,FALSE),)</f>
        <v>0</v>
      </c>
      <c r="K147" s="38" t="e">
        <f>VLOOKUP(AA147,DESPESAS!$A$2:$C$311,3,FALSE)</f>
        <v>#N/A</v>
      </c>
      <c r="L147" s="30">
        <f>CAZUL!F144</f>
        <v>0</v>
      </c>
      <c r="M147" s="64">
        <f>CAZUL!G144</f>
        <v>0</v>
      </c>
      <c r="N147" s="30">
        <f>CAZUL!H144</f>
        <v>0</v>
      </c>
      <c r="O147" s="7" t="str">
        <f>DESPESAS!E2</f>
        <v>BRADESCO</v>
      </c>
      <c r="P147" s="2"/>
      <c r="AA147" s="66">
        <f>CAZUL!C144</f>
        <v>0</v>
      </c>
    </row>
    <row r="148" spans="1:27" ht="12.75" hidden="1" customHeight="1" x14ac:dyDescent="0.25">
      <c r="A148" s="24"/>
      <c r="B148" s="27" t="s">
        <v>87</v>
      </c>
      <c r="C148" s="1"/>
      <c r="D148" s="38"/>
      <c r="E148" s="7">
        <f>CAZUL!B145</f>
        <v>0</v>
      </c>
      <c r="F148" s="43">
        <f>CAZUL!N145</f>
        <v>0</v>
      </c>
      <c r="G148" s="29" t="str">
        <f>DESPESAS!D2</f>
        <v xml:space="preserve">UPA COPACABANA </v>
      </c>
      <c r="H148" s="65">
        <f>IFERROR(VLOOKUP(I148,FORNECEDOR!$A$1:$B$301,2,FALSE),)</f>
        <v>0</v>
      </c>
      <c r="I148" s="68">
        <f>CAZUL!E145</f>
        <v>0</v>
      </c>
      <c r="J148" s="38">
        <f>IFERROR(VLOOKUP(AA148,DESPESAS!$A$2:$B$311,2,FALSE),)</f>
        <v>0</v>
      </c>
      <c r="K148" s="38" t="e">
        <f>VLOOKUP(AA148,DESPESAS!$A$2:$C$311,3,FALSE)</f>
        <v>#N/A</v>
      </c>
      <c r="L148" s="30">
        <f>CAZUL!F145</f>
        <v>0</v>
      </c>
      <c r="M148" s="64">
        <f>CAZUL!G145</f>
        <v>0</v>
      </c>
      <c r="N148" s="30">
        <f>CAZUL!H145</f>
        <v>0</v>
      </c>
      <c r="O148" s="7" t="str">
        <f>DESPESAS!E2</f>
        <v>BRADESCO</v>
      </c>
      <c r="P148" s="4"/>
      <c r="AA148" s="66">
        <f>CAZUL!C145</f>
        <v>0</v>
      </c>
    </row>
    <row r="149" spans="1:27" ht="12.75" hidden="1" customHeight="1" x14ac:dyDescent="0.25">
      <c r="A149" s="24"/>
      <c r="B149" s="27" t="s">
        <v>87</v>
      </c>
      <c r="C149" s="1"/>
      <c r="D149" s="38"/>
      <c r="E149" s="7">
        <f>CAZUL!B146</f>
        <v>0</v>
      </c>
      <c r="F149" s="43">
        <f>CAZUL!N146</f>
        <v>0</v>
      </c>
      <c r="G149" s="29" t="str">
        <f>DESPESAS!D2</f>
        <v xml:space="preserve">UPA COPACABANA </v>
      </c>
      <c r="H149" s="65">
        <f>IFERROR(VLOOKUP(I149,FORNECEDOR!$A$1:$B$301,2,FALSE),)</f>
        <v>0</v>
      </c>
      <c r="I149" s="68">
        <f>CAZUL!E146</f>
        <v>0</v>
      </c>
      <c r="J149" s="38">
        <f>IFERROR(VLOOKUP(AA149,DESPESAS!$A$2:$B$311,2,FALSE),)</f>
        <v>0</v>
      </c>
      <c r="K149" s="38" t="e">
        <f>VLOOKUP(AA149,DESPESAS!$A$2:$C$311,3,FALSE)</f>
        <v>#N/A</v>
      </c>
      <c r="L149" s="30">
        <f>CAZUL!F146</f>
        <v>0</v>
      </c>
      <c r="M149" s="64">
        <f>CAZUL!G146</f>
        <v>0</v>
      </c>
      <c r="N149" s="30">
        <f>CAZUL!H146</f>
        <v>0</v>
      </c>
      <c r="O149" s="7" t="str">
        <f>DESPESAS!E2</f>
        <v>BRADESCO</v>
      </c>
      <c r="P149" s="4"/>
      <c r="AA149" s="66">
        <f>CAZUL!C146</f>
        <v>0</v>
      </c>
    </row>
    <row r="150" spans="1:27" ht="12.75" hidden="1" customHeight="1" x14ac:dyDescent="0.25">
      <c r="A150" s="2"/>
      <c r="B150" s="27" t="s">
        <v>87</v>
      </c>
      <c r="C150" s="22"/>
      <c r="D150" s="38"/>
      <c r="E150" s="7">
        <f>CAZUL!B147</f>
        <v>0</v>
      </c>
      <c r="F150" s="43">
        <f>CAZUL!N147</f>
        <v>0</v>
      </c>
      <c r="G150" s="29" t="str">
        <f>DESPESAS!D2</f>
        <v xml:space="preserve">UPA COPACABANA </v>
      </c>
      <c r="H150" s="65">
        <f>IFERROR(VLOOKUP(I150,FORNECEDOR!$A$1:$B$301,2,FALSE),)</f>
        <v>0</v>
      </c>
      <c r="I150" s="68">
        <f>CAZUL!E147</f>
        <v>0</v>
      </c>
      <c r="J150" s="38">
        <f>IFERROR(VLOOKUP(AA150,DESPESAS!$A$2:$B$311,2,FALSE),)</f>
        <v>0</v>
      </c>
      <c r="K150" s="38" t="e">
        <f>VLOOKUP(AA150,DESPESAS!$A$2:$C$311,3,FALSE)</f>
        <v>#N/A</v>
      </c>
      <c r="L150" s="30">
        <f>CAZUL!F147</f>
        <v>0</v>
      </c>
      <c r="M150" s="64">
        <f>CAZUL!G147</f>
        <v>0</v>
      </c>
      <c r="N150" s="30">
        <f>CAZUL!H147</f>
        <v>0</v>
      </c>
      <c r="O150" s="7" t="str">
        <f>DESPESAS!E2</f>
        <v>BRADESCO</v>
      </c>
      <c r="P150" s="2"/>
      <c r="AA150" s="66">
        <f>CAZUL!C147</f>
        <v>0</v>
      </c>
    </row>
    <row r="151" spans="1:27" ht="12.75" hidden="1" customHeight="1" x14ac:dyDescent="0.25">
      <c r="A151" s="24"/>
      <c r="B151" s="27" t="s">
        <v>87</v>
      </c>
      <c r="C151" s="1"/>
      <c r="D151" s="10"/>
      <c r="E151" s="7">
        <f>CAZUL!B148</f>
        <v>0</v>
      </c>
      <c r="F151" s="43">
        <f>CAZUL!N148</f>
        <v>0</v>
      </c>
      <c r="G151" s="29" t="str">
        <f>DESPESAS!D2</f>
        <v xml:space="preserve">UPA COPACABANA </v>
      </c>
      <c r="H151" s="65">
        <f>IFERROR(VLOOKUP(I151,FORNECEDOR!$A$1:$B$301,2,FALSE),)</f>
        <v>0</v>
      </c>
      <c r="I151" s="68">
        <f>CAZUL!E148</f>
        <v>0</v>
      </c>
      <c r="J151" s="38">
        <f>IFERROR(VLOOKUP(AA151,DESPESAS!$A$2:$B$311,2,FALSE),)</f>
        <v>0</v>
      </c>
      <c r="K151" s="38" t="e">
        <f>VLOOKUP(AA151,DESPESAS!$A$2:$C$311,3,FALSE)</f>
        <v>#N/A</v>
      </c>
      <c r="L151" s="30">
        <f>CAZUL!F148</f>
        <v>0</v>
      </c>
      <c r="M151" s="64">
        <f>CAZUL!G148</f>
        <v>0</v>
      </c>
      <c r="N151" s="30">
        <f>CAZUL!H148</f>
        <v>0</v>
      </c>
      <c r="O151" s="7" t="str">
        <f>DESPESAS!E2</f>
        <v>BRADESCO</v>
      </c>
      <c r="P151" s="4"/>
      <c r="AA151" s="66">
        <f>CAZUL!C148</f>
        <v>0</v>
      </c>
    </row>
    <row r="152" spans="1:27" ht="12.75" hidden="1" customHeight="1" x14ac:dyDescent="0.25">
      <c r="A152" s="24"/>
      <c r="B152" s="27" t="s">
        <v>87</v>
      </c>
      <c r="C152" s="1"/>
      <c r="D152" s="38"/>
      <c r="E152" s="7">
        <f>CAZUL!B149</f>
        <v>0</v>
      </c>
      <c r="F152" s="43">
        <f>CAZUL!N149</f>
        <v>0</v>
      </c>
      <c r="G152" s="29" t="str">
        <f>DESPESAS!D2</f>
        <v xml:space="preserve">UPA COPACABANA </v>
      </c>
      <c r="H152" s="65">
        <f>IFERROR(VLOOKUP(I152,FORNECEDOR!$A$1:$B$301,2,FALSE),)</f>
        <v>0</v>
      </c>
      <c r="I152" s="68">
        <f>CAZUL!E149</f>
        <v>0</v>
      </c>
      <c r="J152" s="38">
        <f>IFERROR(VLOOKUP(AA152,DESPESAS!$A$2:$B$311,2,FALSE),)</f>
        <v>0</v>
      </c>
      <c r="K152" s="38" t="e">
        <f>VLOOKUP(AA152,DESPESAS!$A$2:$C$311,3,FALSE)</f>
        <v>#N/A</v>
      </c>
      <c r="L152" s="30">
        <f>CAZUL!F149</f>
        <v>0</v>
      </c>
      <c r="M152" s="64">
        <f>CAZUL!G149</f>
        <v>0</v>
      </c>
      <c r="N152" s="30">
        <f>CAZUL!H149</f>
        <v>0</v>
      </c>
      <c r="O152" s="7" t="str">
        <f>DESPESAS!E2</f>
        <v>BRADESCO</v>
      </c>
      <c r="P152" s="4"/>
      <c r="AA152" s="66">
        <f>CAZUL!C149</f>
        <v>0</v>
      </c>
    </row>
    <row r="153" spans="1:27" ht="12.75" hidden="1" customHeight="1" x14ac:dyDescent="0.25">
      <c r="A153" s="2"/>
      <c r="B153" s="27" t="s">
        <v>87</v>
      </c>
      <c r="C153" s="22"/>
      <c r="D153" s="38"/>
      <c r="E153" s="7">
        <f>CAZUL!B150</f>
        <v>0</v>
      </c>
      <c r="F153" s="43">
        <f>CAZUL!N150</f>
        <v>0</v>
      </c>
      <c r="G153" s="29" t="str">
        <f>DESPESAS!D2</f>
        <v xml:space="preserve">UPA COPACABANA </v>
      </c>
      <c r="H153" s="65">
        <f>IFERROR(VLOOKUP(I153,FORNECEDOR!$A$1:$B$301,2,FALSE),)</f>
        <v>0</v>
      </c>
      <c r="I153" s="68">
        <f>CAZUL!E150</f>
        <v>0</v>
      </c>
      <c r="J153" s="38">
        <f>IFERROR(VLOOKUP(AA153,DESPESAS!$A$2:$B$311,2,FALSE),)</f>
        <v>0</v>
      </c>
      <c r="K153" s="38" t="e">
        <f>VLOOKUP(AA153,DESPESAS!$A$2:$C$311,3,FALSE)</f>
        <v>#N/A</v>
      </c>
      <c r="L153" s="30">
        <f>CAZUL!F150</f>
        <v>0</v>
      </c>
      <c r="M153" s="64">
        <f>CAZUL!G150</f>
        <v>0</v>
      </c>
      <c r="N153" s="30">
        <f>CAZUL!H150</f>
        <v>0</v>
      </c>
      <c r="O153" s="7" t="str">
        <f>DESPESAS!E2</f>
        <v>BRADESCO</v>
      </c>
      <c r="P153" s="2"/>
      <c r="AA153" s="66">
        <f>CAZUL!C150</f>
        <v>0</v>
      </c>
    </row>
    <row r="154" spans="1:27" ht="12.75" hidden="1" customHeight="1" x14ac:dyDescent="0.25">
      <c r="A154" s="2"/>
      <c r="B154" s="27" t="s">
        <v>87</v>
      </c>
      <c r="C154" s="22"/>
      <c r="D154" s="38"/>
      <c r="E154" s="7">
        <f>CAZUL!B151</f>
        <v>0</v>
      </c>
      <c r="F154" s="43">
        <f>CAZUL!N151</f>
        <v>0</v>
      </c>
      <c r="G154" s="29" t="str">
        <f>DESPESAS!D2</f>
        <v xml:space="preserve">UPA COPACABANA </v>
      </c>
      <c r="H154" s="65">
        <f>IFERROR(VLOOKUP(I154,FORNECEDOR!$A$1:$B$301,2,FALSE),)</f>
        <v>0</v>
      </c>
      <c r="I154" s="68">
        <f>CAZUL!E151</f>
        <v>0</v>
      </c>
      <c r="J154" s="38">
        <f>IFERROR(VLOOKUP(AA154,DESPESAS!$A$2:$B$311,2,FALSE),)</f>
        <v>0</v>
      </c>
      <c r="K154" s="38" t="e">
        <f>VLOOKUP(AA154,DESPESAS!$A$2:$C$311,3,FALSE)</f>
        <v>#N/A</v>
      </c>
      <c r="L154" s="30">
        <f>CAZUL!F151</f>
        <v>0</v>
      </c>
      <c r="M154" s="64">
        <f>CAZUL!G151</f>
        <v>0</v>
      </c>
      <c r="N154" s="30">
        <f>CAZUL!H151</f>
        <v>0</v>
      </c>
      <c r="O154" s="7" t="str">
        <f>DESPESAS!E2</f>
        <v>BRADESCO</v>
      </c>
      <c r="P154" s="2"/>
      <c r="AA154" s="66">
        <f>CAZUL!C151</f>
        <v>0</v>
      </c>
    </row>
    <row r="155" spans="1:27" ht="12.75" hidden="1" customHeight="1" x14ac:dyDescent="0.25">
      <c r="A155" s="2"/>
      <c r="B155" s="27" t="s">
        <v>87</v>
      </c>
      <c r="C155" s="22"/>
      <c r="D155" s="38"/>
      <c r="E155" s="7">
        <f>CAZUL!B152</f>
        <v>0</v>
      </c>
      <c r="F155" s="43">
        <f>CAZUL!N152</f>
        <v>0</v>
      </c>
      <c r="G155" s="29" t="str">
        <f>DESPESAS!D2</f>
        <v xml:space="preserve">UPA COPACABANA </v>
      </c>
      <c r="H155" s="65">
        <f>IFERROR(VLOOKUP(I155,FORNECEDOR!$A$1:$B$301,2,FALSE),)</f>
        <v>0</v>
      </c>
      <c r="I155" s="68">
        <f>CAZUL!E152</f>
        <v>0</v>
      </c>
      <c r="J155" s="38">
        <f>IFERROR(VLOOKUP(AA155,DESPESAS!$A$2:$B$311,2,FALSE),)</f>
        <v>0</v>
      </c>
      <c r="K155" s="38" t="e">
        <f>VLOOKUP(AA155,DESPESAS!$A$2:$C$311,3,FALSE)</f>
        <v>#N/A</v>
      </c>
      <c r="L155" s="30">
        <f>CAZUL!F152</f>
        <v>0</v>
      </c>
      <c r="M155" s="64">
        <f>CAZUL!G152</f>
        <v>0</v>
      </c>
      <c r="N155" s="30">
        <f>CAZUL!H152</f>
        <v>0</v>
      </c>
      <c r="O155" s="7" t="str">
        <f>DESPESAS!E2</f>
        <v>BRADESCO</v>
      </c>
      <c r="P155" s="2"/>
      <c r="AA155" s="66">
        <f>CAZUL!C152</f>
        <v>0</v>
      </c>
    </row>
    <row r="156" spans="1:27" ht="12.75" hidden="1" customHeight="1" x14ac:dyDescent="0.25">
      <c r="A156" s="2"/>
      <c r="B156" s="27" t="s">
        <v>87</v>
      </c>
      <c r="C156" s="22"/>
      <c r="D156" s="38"/>
      <c r="E156" s="7">
        <f>CAZUL!B153</f>
        <v>0</v>
      </c>
      <c r="F156" s="43">
        <f>CAZUL!N153</f>
        <v>0</v>
      </c>
      <c r="G156" s="29" t="str">
        <f>DESPESAS!D2</f>
        <v xml:space="preserve">UPA COPACABANA </v>
      </c>
      <c r="H156" s="65">
        <f>IFERROR(VLOOKUP(I156,FORNECEDOR!$A$1:$B$301,2,FALSE),)</f>
        <v>0</v>
      </c>
      <c r="I156" s="68">
        <f>CAZUL!E153</f>
        <v>0</v>
      </c>
      <c r="J156" s="38">
        <f>IFERROR(VLOOKUP(AA156,DESPESAS!$A$2:$B$311,2,FALSE),)</f>
        <v>0</v>
      </c>
      <c r="K156" s="38" t="e">
        <f>VLOOKUP(AA156,DESPESAS!$A$2:$C$311,3,FALSE)</f>
        <v>#N/A</v>
      </c>
      <c r="L156" s="30">
        <f>CAZUL!F153</f>
        <v>0</v>
      </c>
      <c r="M156" s="64">
        <f>CAZUL!G153</f>
        <v>0</v>
      </c>
      <c r="N156" s="30">
        <f>CAZUL!H153</f>
        <v>0</v>
      </c>
      <c r="O156" s="7" t="str">
        <f>DESPESAS!E2</f>
        <v>BRADESCO</v>
      </c>
      <c r="P156" s="2"/>
      <c r="AA156" s="66">
        <f>CAZUL!C153</f>
        <v>0</v>
      </c>
    </row>
    <row r="157" spans="1:27" ht="12.75" hidden="1" customHeight="1" x14ac:dyDescent="0.25">
      <c r="A157" s="2"/>
      <c r="B157" s="27" t="s">
        <v>87</v>
      </c>
      <c r="C157" s="22"/>
      <c r="D157" s="10"/>
      <c r="E157" s="7">
        <f>CAZUL!B154</f>
        <v>0</v>
      </c>
      <c r="F157" s="43">
        <f>CAZUL!N154</f>
        <v>0</v>
      </c>
      <c r="G157" s="29" t="str">
        <f>DESPESAS!D2</f>
        <v xml:space="preserve">UPA COPACABANA </v>
      </c>
      <c r="H157" s="65">
        <f>IFERROR(VLOOKUP(I157,FORNECEDOR!$A$1:$B$301,2,FALSE),)</f>
        <v>0</v>
      </c>
      <c r="I157" s="68">
        <f>CAZUL!E154</f>
        <v>0</v>
      </c>
      <c r="J157" s="38">
        <f>IFERROR(VLOOKUP(AA157,DESPESAS!$A$2:$B$311,2,FALSE),)</f>
        <v>0</v>
      </c>
      <c r="K157" s="38" t="e">
        <f>VLOOKUP(AA157,DESPESAS!$A$2:$C$311,3,FALSE)</f>
        <v>#N/A</v>
      </c>
      <c r="L157" s="30">
        <f>CAZUL!F154</f>
        <v>0</v>
      </c>
      <c r="M157" s="64">
        <f>CAZUL!G154</f>
        <v>0</v>
      </c>
      <c r="N157" s="30">
        <f>CAZUL!H154</f>
        <v>0</v>
      </c>
      <c r="O157" s="7" t="str">
        <f>DESPESAS!E2</f>
        <v>BRADESCO</v>
      </c>
      <c r="P157" s="2"/>
      <c r="AA157" s="66">
        <f>CAZUL!C154</f>
        <v>0</v>
      </c>
    </row>
    <row r="158" spans="1:27" ht="12.75" hidden="1" customHeight="1" x14ac:dyDescent="0.25">
      <c r="A158" s="2"/>
      <c r="B158" s="27" t="s">
        <v>87</v>
      </c>
      <c r="C158" s="22"/>
      <c r="D158" s="10"/>
      <c r="E158" s="7">
        <f>CAZUL!B155</f>
        <v>0</v>
      </c>
      <c r="F158" s="43">
        <f>CAZUL!N155</f>
        <v>0</v>
      </c>
      <c r="G158" s="29" t="str">
        <f>DESPESAS!D2</f>
        <v xml:space="preserve">UPA COPACABANA </v>
      </c>
      <c r="H158" s="65">
        <f>IFERROR(VLOOKUP(I158,FORNECEDOR!$A$1:$B$301,2,FALSE),)</f>
        <v>0</v>
      </c>
      <c r="I158" s="68">
        <f>CAZUL!E155</f>
        <v>0</v>
      </c>
      <c r="J158" s="38">
        <f>IFERROR(VLOOKUP(AA158,DESPESAS!$A$2:$B$311,2,FALSE),)</f>
        <v>0</v>
      </c>
      <c r="K158" s="38" t="e">
        <f>VLOOKUP(AA158,DESPESAS!$A$2:$C$311,3,FALSE)</f>
        <v>#N/A</v>
      </c>
      <c r="L158" s="30">
        <f>CAZUL!F155</f>
        <v>0</v>
      </c>
      <c r="M158" s="64">
        <f>CAZUL!G155</f>
        <v>0</v>
      </c>
      <c r="N158" s="30">
        <f>CAZUL!H155</f>
        <v>0</v>
      </c>
      <c r="O158" s="7" t="str">
        <f>DESPESAS!E2</f>
        <v>BRADESCO</v>
      </c>
      <c r="P158" s="2"/>
      <c r="AA158" s="66">
        <f>CAZUL!C155</f>
        <v>0</v>
      </c>
    </row>
    <row r="159" spans="1:27" ht="12.75" hidden="1" customHeight="1" x14ac:dyDescent="0.25">
      <c r="A159" s="2"/>
      <c r="B159" s="27" t="s">
        <v>87</v>
      </c>
      <c r="C159" s="2"/>
      <c r="D159" s="38"/>
      <c r="E159" s="7">
        <f>CAZUL!B156</f>
        <v>0</v>
      </c>
      <c r="F159" s="43">
        <f>CAZUL!N156</f>
        <v>0</v>
      </c>
      <c r="G159" s="29" t="str">
        <f>DESPESAS!D2</f>
        <v xml:space="preserve">UPA COPACABANA </v>
      </c>
      <c r="H159" s="65">
        <f>IFERROR(VLOOKUP(I159,FORNECEDOR!$A$1:$B$301,2,FALSE),)</f>
        <v>0</v>
      </c>
      <c r="I159" s="68">
        <f>CAZUL!E156</f>
        <v>0</v>
      </c>
      <c r="J159" s="38">
        <f>IFERROR(VLOOKUP(AA159,DESPESAS!$A$2:$B$311,2,FALSE),)</f>
        <v>0</v>
      </c>
      <c r="K159" s="38" t="e">
        <f>VLOOKUP(AA159,DESPESAS!$A$2:$C$311,3,FALSE)</f>
        <v>#N/A</v>
      </c>
      <c r="L159" s="30">
        <f>CAZUL!F156</f>
        <v>0</v>
      </c>
      <c r="M159" s="64">
        <f>CAZUL!G156</f>
        <v>0</v>
      </c>
      <c r="N159" s="30">
        <f>CAZUL!H156</f>
        <v>0</v>
      </c>
      <c r="O159" s="7" t="str">
        <f>DESPESAS!E2</f>
        <v>BRADESCO</v>
      </c>
      <c r="P159" s="2"/>
      <c r="AA159" s="66">
        <f>CAZUL!C156</f>
        <v>0</v>
      </c>
    </row>
    <row r="160" spans="1:27" ht="12.75" hidden="1" customHeight="1" x14ac:dyDescent="0.25">
      <c r="A160" s="2"/>
      <c r="B160" s="27" t="s">
        <v>87</v>
      </c>
      <c r="C160" s="2"/>
      <c r="D160" s="38"/>
      <c r="E160" s="7">
        <f>CAZUL!B157</f>
        <v>0</v>
      </c>
      <c r="F160" s="43">
        <f>CAZUL!N157</f>
        <v>0</v>
      </c>
      <c r="G160" s="29" t="str">
        <f>DESPESAS!D2</f>
        <v xml:space="preserve">UPA COPACABANA </v>
      </c>
      <c r="H160" s="65">
        <f>IFERROR(VLOOKUP(I160,FORNECEDOR!$A$1:$B$301,2,FALSE),)</f>
        <v>0</v>
      </c>
      <c r="I160" s="68">
        <f>CAZUL!E157</f>
        <v>0</v>
      </c>
      <c r="J160" s="38">
        <f>IFERROR(VLOOKUP(AA160,DESPESAS!$A$2:$B$311,2,FALSE),)</f>
        <v>0</v>
      </c>
      <c r="K160" s="38" t="e">
        <f>VLOOKUP(AA160,DESPESAS!$A$2:$C$311,3,FALSE)</f>
        <v>#N/A</v>
      </c>
      <c r="L160" s="30">
        <f>CAZUL!F157</f>
        <v>0</v>
      </c>
      <c r="M160" s="64">
        <f>CAZUL!G157</f>
        <v>0</v>
      </c>
      <c r="N160" s="30">
        <f>CAZUL!H157</f>
        <v>0</v>
      </c>
      <c r="O160" s="7" t="str">
        <f>DESPESAS!E2</f>
        <v>BRADESCO</v>
      </c>
      <c r="P160" s="2"/>
      <c r="AA160" s="66">
        <f>CAZUL!C157</f>
        <v>0</v>
      </c>
    </row>
    <row r="161" spans="1:27" ht="14.25" hidden="1" customHeight="1" x14ac:dyDescent="0.25">
      <c r="A161" s="2"/>
      <c r="B161" s="27" t="s">
        <v>87</v>
      </c>
      <c r="C161" s="22"/>
      <c r="D161" s="38"/>
      <c r="E161" s="7">
        <f>CAZUL!B158</f>
        <v>0</v>
      </c>
      <c r="F161" s="43">
        <f>CAZUL!N158</f>
        <v>0</v>
      </c>
      <c r="G161" s="29" t="str">
        <f>DESPESAS!D2</f>
        <v xml:space="preserve">UPA COPACABANA </v>
      </c>
      <c r="H161" s="65">
        <f>IFERROR(VLOOKUP(I161,FORNECEDOR!$A$1:$B$301,2,FALSE),)</f>
        <v>0</v>
      </c>
      <c r="I161" s="68">
        <f>CAZUL!E158</f>
        <v>0</v>
      </c>
      <c r="J161" s="38">
        <f>IFERROR(VLOOKUP(AA161,DESPESAS!$A$2:$B$311,2,FALSE),)</f>
        <v>0</v>
      </c>
      <c r="K161" s="38" t="e">
        <f>VLOOKUP(AA161,DESPESAS!$A$2:$C$311,3,FALSE)</f>
        <v>#N/A</v>
      </c>
      <c r="L161" s="30">
        <f>CAZUL!F158</f>
        <v>0</v>
      </c>
      <c r="M161" s="64">
        <f>CAZUL!G158</f>
        <v>0</v>
      </c>
      <c r="N161" s="30">
        <f>CAZUL!H158</f>
        <v>0</v>
      </c>
      <c r="O161" s="7" t="str">
        <f>DESPESAS!E2</f>
        <v>BRADESCO</v>
      </c>
      <c r="P161" s="2"/>
      <c r="AA161" s="66">
        <f>CAZUL!C158</f>
        <v>0</v>
      </c>
    </row>
    <row r="162" spans="1:27" ht="12.75" hidden="1" customHeight="1" x14ac:dyDescent="0.25">
      <c r="A162" s="2"/>
      <c r="B162" s="27" t="s">
        <v>87</v>
      </c>
      <c r="C162" s="22"/>
      <c r="D162" s="38"/>
      <c r="E162" s="7">
        <f>CAZUL!B159</f>
        <v>0</v>
      </c>
      <c r="F162" s="43">
        <f>CAZUL!N159</f>
        <v>0</v>
      </c>
      <c r="G162" s="29" t="str">
        <f>DESPESAS!D2</f>
        <v xml:space="preserve">UPA COPACABANA </v>
      </c>
      <c r="H162" s="65">
        <f>IFERROR(VLOOKUP(I162,FORNECEDOR!$A$1:$B$301,2,FALSE),)</f>
        <v>0</v>
      </c>
      <c r="I162" s="68">
        <f>CAZUL!E159</f>
        <v>0</v>
      </c>
      <c r="J162" s="38">
        <f>IFERROR(VLOOKUP(AA162,DESPESAS!$A$2:$B$311,2,FALSE),)</f>
        <v>0</v>
      </c>
      <c r="K162" s="38" t="e">
        <f>VLOOKUP(AA162,DESPESAS!$A$2:$C$311,3,FALSE)</f>
        <v>#N/A</v>
      </c>
      <c r="L162" s="30">
        <f>CAZUL!F159</f>
        <v>0</v>
      </c>
      <c r="M162" s="64">
        <f>CAZUL!G159</f>
        <v>0</v>
      </c>
      <c r="N162" s="30">
        <f>CAZUL!H159</f>
        <v>0</v>
      </c>
      <c r="O162" s="7" t="str">
        <f>DESPESAS!E2</f>
        <v>BRADESCO</v>
      </c>
      <c r="P162" s="2"/>
      <c r="AA162" s="66">
        <f>CAZUL!C159</f>
        <v>0</v>
      </c>
    </row>
    <row r="163" spans="1:27" ht="12.75" hidden="1" customHeight="1" x14ac:dyDescent="0.25">
      <c r="A163" s="2"/>
      <c r="B163" s="27" t="s">
        <v>87</v>
      </c>
      <c r="C163" s="22"/>
      <c r="D163" s="38"/>
      <c r="E163" s="7">
        <f>CAZUL!B160</f>
        <v>0</v>
      </c>
      <c r="F163" s="43">
        <f>CAZUL!N160</f>
        <v>0</v>
      </c>
      <c r="G163" s="29" t="str">
        <f>DESPESAS!D2</f>
        <v xml:space="preserve">UPA COPACABANA </v>
      </c>
      <c r="H163" s="65">
        <f>IFERROR(VLOOKUP(I163,FORNECEDOR!$A$1:$B$301,2,FALSE),)</f>
        <v>0</v>
      </c>
      <c r="I163" s="68">
        <f>CAZUL!E160</f>
        <v>0</v>
      </c>
      <c r="J163" s="38">
        <f>IFERROR(VLOOKUP(AA163,DESPESAS!$A$2:$B$311,2,FALSE),)</f>
        <v>0</v>
      </c>
      <c r="K163" s="38" t="e">
        <f>VLOOKUP(AA163,DESPESAS!$A$2:$C$311,3,FALSE)</f>
        <v>#N/A</v>
      </c>
      <c r="L163" s="30">
        <f>CAZUL!F160</f>
        <v>0</v>
      </c>
      <c r="M163" s="64">
        <f>CAZUL!G160</f>
        <v>0</v>
      </c>
      <c r="N163" s="30">
        <f>CAZUL!H160</f>
        <v>0</v>
      </c>
      <c r="O163" s="7" t="str">
        <f>DESPESAS!E2</f>
        <v>BRADESCO</v>
      </c>
      <c r="P163" s="2"/>
      <c r="AA163" s="66">
        <f>CAZUL!C160</f>
        <v>0</v>
      </c>
    </row>
    <row r="164" spans="1:27" ht="12.75" hidden="1" customHeight="1" x14ac:dyDescent="0.25">
      <c r="A164" s="2"/>
      <c r="B164" s="27" t="s">
        <v>87</v>
      </c>
      <c r="C164" s="22"/>
      <c r="D164" s="38"/>
      <c r="E164" s="7">
        <f>CAZUL!B161</f>
        <v>0</v>
      </c>
      <c r="F164" s="43">
        <f>CAZUL!N161</f>
        <v>0</v>
      </c>
      <c r="G164" s="29" t="str">
        <f>DESPESAS!D2</f>
        <v xml:space="preserve">UPA COPACABANA </v>
      </c>
      <c r="H164" s="65">
        <f>IFERROR(VLOOKUP(I164,FORNECEDOR!$A$1:$B$301,2,FALSE),)</f>
        <v>0</v>
      </c>
      <c r="I164" s="68">
        <f>CAZUL!E161</f>
        <v>0</v>
      </c>
      <c r="J164" s="38">
        <f>IFERROR(VLOOKUP(AA164,DESPESAS!$A$2:$B$311,2,FALSE),)</f>
        <v>0</v>
      </c>
      <c r="K164" s="38" t="e">
        <f>VLOOKUP(AA164,DESPESAS!$A$2:$C$311,3,FALSE)</f>
        <v>#N/A</v>
      </c>
      <c r="L164" s="30">
        <f>CAZUL!F161</f>
        <v>0</v>
      </c>
      <c r="M164" s="64">
        <f>CAZUL!G161</f>
        <v>0</v>
      </c>
      <c r="N164" s="30">
        <f>CAZUL!H161</f>
        <v>0</v>
      </c>
      <c r="O164" s="7" t="str">
        <f>DESPESAS!E2</f>
        <v>BRADESCO</v>
      </c>
      <c r="P164" s="2"/>
      <c r="AA164" s="66">
        <f>CAZUL!C161</f>
        <v>0</v>
      </c>
    </row>
    <row r="165" spans="1:27" ht="12.75" hidden="1" customHeight="1" x14ac:dyDescent="0.25">
      <c r="A165" s="2"/>
      <c r="B165" s="27" t="s">
        <v>87</v>
      </c>
      <c r="C165" s="22"/>
      <c r="D165" s="38"/>
      <c r="E165" s="7">
        <f>CAZUL!B162</f>
        <v>0</v>
      </c>
      <c r="F165" s="43">
        <f>CAZUL!N162</f>
        <v>0</v>
      </c>
      <c r="G165" s="29" t="str">
        <f>DESPESAS!D2</f>
        <v xml:space="preserve">UPA COPACABANA </v>
      </c>
      <c r="H165" s="65">
        <f>IFERROR(VLOOKUP(I165,FORNECEDOR!$A$1:$B$301,2,FALSE),)</f>
        <v>0</v>
      </c>
      <c r="I165" s="68">
        <f>CAZUL!E162</f>
        <v>0</v>
      </c>
      <c r="J165" s="38">
        <f>IFERROR(VLOOKUP(AA165,DESPESAS!$A$2:$B$311,2,FALSE),)</f>
        <v>0</v>
      </c>
      <c r="K165" s="38" t="e">
        <f>VLOOKUP(AA165,DESPESAS!$A$2:$C$311,3,FALSE)</f>
        <v>#N/A</v>
      </c>
      <c r="L165" s="30">
        <f>CAZUL!F162</f>
        <v>0</v>
      </c>
      <c r="M165" s="64">
        <f>CAZUL!G162</f>
        <v>0</v>
      </c>
      <c r="N165" s="30">
        <f>CAZUL!H162</f>
        <v>0</v>
      </c>
      <c r="O165" s="7" t="str">
        <f>DESPESAS!E2</f>
        <v>BRADESCO</v>
      </c>
      <c r="P165" s="2"/>
      <c r="AA165" s="66">
        <f>CAZUL!C162</f>
        <v>0</v>
      </c>
    </row>
    <row r="166" spans="1:27" ht="12.75" hidden="1" customHeight="1" x14ac:dyDescent="0.25">
      <c r="A166" s="2"/>
      <c r="B166" s="27" t="s">
        <v>87</v>
      </c>
      <c r="C166" s="1"/>
      <c r="D166" s="38"/>
      <c r="E166" s="7">
        <f>CAZUL!B163</f>
        <v>0</v>
      </c>
      <c r="F166" s="43">
        <f>CAZUL!N163</f>
        <v>0</v>
      </c>
      <c r="G166" s="29" t="str">
        <f>DESPESAS!D2</f>
        <v xml:space="preserve">UPA COPACABANA </v>
      </c>
      <c r="H166" s="65">
        <f>IFERROR(VLOOKUP(I166,FORNECEDOR!$A$1:$B$301,2,FALSE),)</f>
        <v>0</v>
      </c>
      <c r="I166" s="68">
        <f>CAZUL!E163</f>
        <v>0</v>
      </c>
      <c r="J166" s="38">
        <f>IFERROR(VLOOKUP(AA166,DESPESAS!$A$2:$B$311,2,FALSE),)</f>
        <v>0</v>
      </c>
      <c r="K166" s="38" t="e">
        <f>VLOOKUP(AA166,DESPESAS!$A$2:$C$311,3,FALSE)</f>
        <v>#N/A</v>
      </c>
      <c r="L166" s="30">
        <f>CAZUL!F163</f>
        <v>0</v>
      </c>
      <c r="M166" s="64">
        <f>CAZUL!G163</f>
        <v>0</v>
      </c>
      <c r="N166" s="30">
        <f>CAZUL!H163</f>
        <v>0</v>
      </c>
      <c r="O166" s="7" t="str">
        <f>DESPESAS!E2</f>
        <v>BRADESCO</v>
      </c>
      <c r="P166" s="2"/>
      <c r="AA166" s="66">
        <f>CAZUL!C163</f>
        <v>0</v>
      </c>
    </row>
    <row r="167" spans="1:27" ht="12.75" hidden="1" customHeight="1" x14ac:dyDescent="0.25">
      <c r="A167" s="2"/>
      <c r="B167" s="27" t="s">
        <v>87</v>
      </c>
      <c r="C167" s="1"/>
      <c r="D167" s="38"/>
      <c r="E167" s="7">
        <f>CAZUL!B164</f>
        <v>0</v>
      </c>
      <c r="F167" s="43">
        <f>CAZUL!N164</f>
        <v>0</v>
      </c>
      <c r="G167" s="29" t="str">
        <f>DESPESAS!D2</f>
        <v xml:space="preserve">UPA COPACABANA </v>
      </c>
      <c r="H167" s="65">
        <f>IFERROR(VLOOKUP(I167,FORNECEDOR!$A$1:$B$301,2,FALSE),)</f>
        <v>0</v>
      </c>
      <c r="I167" s="68">
        <f>CAZUL!E164</f>
        <v>0</v>
      </c>
      <c r="J167" s="38">
        <f>IFERROR(VLOOKUP(AA167,DESPESAS!$A$2:$B$311,2,FALSE),)</f>
        <v>0</v>
      </c>
      <c r="K167" s="38" t="e">
        <f>VLOOKUP(AA167,DESPESAS!$A$2:$C$311,3,FALSE)</f>
        <v>#N/A</v>
      </c>
      <c r="L167" s="30">
        <f>CAZUL!F164</f>
        <v>0</v>
      </c>
      <c r="M167" s="64">
        <f>CAZUL!G164</f>
        <v>0</v>
      </c>
      <c r="N167" s="30">
        <f>CAZUL!H164</f>
        <v>0</v>
      </c>
      <c r="O167" s="7" t="str">
        <f>DESPESAS!E2</f>
        <v>BRADESCO</v>
      </c>
      <c r="P167" s="2"/>
      <c r="AA167" s="66">
        <f>CAZUL!C164</f>
        <v>0</v>
      </c>
    </row>
    <row r="168" spans="1:27" ht="12.75" hidden="1" customHeight="1" x14ac:dyDescent="0.25">
      <c r="A168" s="2"/>
      <c r="B168" s="27" t="s">
        <v>87</v>
      </c>
      <c r="C168" s="1"/>
      <c r="D168" s="38"/>
      <c r="E168" s="7">
        <f>CAZUL!B165</f>
        <v>0</v>
      </c>
      <c r="F168" s="43">
        <f>CAZUL!N165</f>
        <v>0</v>
      </c>
      <c r="G168" s="29" t="str">
        <f>DESPESAS!D2</f>
        <v xml:space="preserve">UPA COPACABANA </v>
      </c>
      <c r="H168" s="65">
        <f>IFERROR(VLOOKUP(I168,FORNECEDOR!$A$1:$B$301,2,FALSE),)</f>
        <v>0</v>
      </c>
      <c r="I168" s="68">
        <f>CAZUL!E165</f>
        <v>0</v>
      </c>
      <c r="J168" s="38">
        <f>IFERROR(VLOOKUP(AA168,DESPESAS!$A$2:$B$311,2,FALSE),)</f>
        <v>0</v>
      </c>
      <c r="K168" s="38" t="e">
        <f>VLOOKUP(AA168,DESPESAS!$A$2:$C$311,3,FALSE)</f>
        <v>#N/A</v>
      </c>
      <c r="L168" s="30">
        <f>CAZUL!F165</f>
        <v>0</v>
      </c>
      <c r="M168" s="64">
        <f>CAZUL!G165</f>
        <v>0</v>
      </c>
      <c r="N168" s="30">
        <f>CAZUL!H165</f>
        <v>0</v>
      </c>
      <c r="O168" s="7" t="str">
        <f>DESPESAS!E2</f>
        <v>BRADESCO</v>
      </c>
      <c r="P168" s="2"/>
      <c r="AA168" s="66">
        <f>CAZUL!C165</f>
        <v>0</v>
      </c>
    </row>
    <row r="169" spans="1:27" ht="12.75" hidden="1" customHeight="1" x14ac:dyDescent="0.25">
      <c r="A169" s="2"/>
      <c r="B169" s="27" t="s">
        <v>87</v>
      </c>
      <c r="C169" s="1"/>
      <c r="D169" s="38"/>
      <c r="E169" s="7">
        <f>CAZUL!B166</f>
        <v>0</v>
      </c>
      <c r="F169" s="43">
        <f>CAZUL!N166</f>
        <v>0</v>
      </c>
      <c r="G169" s="29" t="str">
        <f>DESPESAS!D2</f>
        <v xml:space="preserve">UPA COPACABANA </v>
      </c>
      <c r="H169" s="65">
        <f>IFERROR(VLOOKUP(I169,FORNECEDOR!$A$1:$B$301,2,FALSE),)</f>
        <v>0</v>
      </c>
      <c r="I169" s="68">
        <f>CAZUL!E166</f>
        <v>0</v>
      </c>
      <c r="J169" s="38">
        <f>IFERROR(VLOOKUP(AA169,DESPESAS!$A$2:$B$311,2,FALSE),)</f>
        <v>0</v>
      </c>
      <c r="K169" s="38" t="e">
        <f>VLOOKUP(AA169,DESPESAS!$A$2:$C$311,3,FALSE)</f>
        <v>#N/A</v>
      </c>
      <c r="L169" s="30">
        <f>CAZUL!F166</f>
        <v>0</v>
      </c>
      <c r="M169" s="64">
        <f>CAZUL!G166</f>
        <v>0</v>
      </c>
      <c r="N169" s="30">
        <f>CAZUL!H166</f>
        <v>0</v>
      </c>
      <c r="O169" s="7" t="str">
        <f>DESPESAS!E2</f>
        <v>BRADESCO</v>
      </c>
      <c r="P169" s="2"/>
      <c r="AA169" s="66">
        <f>CAZUL!C166</f>
        <v>0</v>
      </c>
    </row>
    <row r="170" spans="1:27" ht="12.75" hidden="1" customHeight="1" x14ac:dyDescent="0.25">
      <c r="A170" s="2"/>
      <c r="B170" s="27" t="s">
        <v>87</v>
      </c>
      <c r="C170" s="1"/>
      <c r="D170" s="38"/>
      <c r="E170" s="7">
        <f>CAZUL!B167</f>
        <v>0</v>
      </c>
      <c r="F170" s="43">
        <f>CAZUL!N167</f>
        <v>0</v>
      </c>
      <c r="G170" s="29" t="str">
        <f>DESPESAS!D2</f>
        <v xml:space="preserve">UPA COPACABANA </v>
      </c>
      <c r="H170" s="65">
        <f>IFERROR(VLOOKUP(I170,FORNECEDOR!$A$1:$B$301,2,FALSE),)</f>
        <v>0</v>
      </c>
      <c r="I170" s="68">
        <f>CAZUL!E167</f>
        <v>0</v>
      </c>
      <c r="J170" s="38">
        <f>IFERROR(VLOOKUP(AA170,DESPESAS!$A$2:$B$311,2,FALSE),)</f>
        <v>0</v>
      </c>
      <c r="K170" s="38" t="e">
        <f>VLOOKUP(AA170,DESPESAS!$A$2:$C$311,3,FALSE)</f>
        <v>#N/A</v>
      </c>
      <c r="L170" s="30">
        <f>CAZUL!F167</f>
        <v>0</v>
      </c>
      <c r="M170" s="64">
        <f>CAZUL!G167</f>
        <v>0</v>
      </c>
      <c r="N170" s="30">
        <f>CAZUL!H167</f>
        <v>0</v>
      </c>
      <c r="O170" s="7" t="str">
        <f>DESPESAS!E2</f>
        <v>BRADESCO</v>
      </c>
      <c r="P170" s="2"/>
      <c r="AA170" s="66">
        <f>CAZUL!C167</f>
        <v>0</v>
      </c>
    </row>
    <row r="171" spans="1:27" ht="12.75" hidden="1" customHeight="1" x14ac:dyDescent="0.25">
      <c r="A171" s="2"/>
      <c r="B171" s="27" t="s">
        <v>87</v>
      </c>
      <c r="C171" s="1"/>
      <c r="D171" s="38"/>
      <c r="E171" s="7">
        <f>CAZUL!B168</f>
        <v>0</v>
      </c>
      <c r="F171" s="43">
        <f>CAZUL!N168</f>
        <v>0</v>
      </c>
      <c r="G171" s="29" t="str">
        <f>DESPESAS!D2</f>
        <v xml:space="preserve">UPA COPACABANA </v>
      </c>
      <c r="H171" s="65">
        <f>IFERROR(VLOOKUP(I171,FORNECEDOR!$A$1:$B$301,2,FALSE),)</f>
        <v>0</v>
      </c>
      <c r="I171" s="68">
        <f>CAZUL!E168</f>
        <v>0</v>
      </c>
      <c r="J171" s="38">
        <f>IFERROR(VLOOKUP(AA171,DESPESAS!$A$2:$B$311,2,FALSE),)</f>
        <v>0</v>
      </c>
      <c r="K171" s="38" t="e">
        <f>VLOOKUP(AA171,DESPESAS!$A$2:$C$311,3,FALSE)</f>
        <v>#N/A</v>
      </c>
      <c r="L171" s="30">
        <f>CAZUL!F168</f>
        <v>0</v>
      </c>
      <c r="M171" s="64">
        <f>CAZUL!G168</f>
        <v>0</v>
      </c>
      <c r="N171" s="30">
        <f>CAZUL!H168</f>
        <v>0</v>
      </c>
      <c r="O171" s="7" t="str">
        <f>DESPESAS!E2</f>
        <v>BRADESCO</v>
      </c>
      <c r="P171" s="2"/>
      <c r="AA171" s="66">
        <f>CAZUL!C168</f>
        <v>0</v>
      </c>
    </row>
    <row r="172" spans="1:27" ht="12.75" hidden="1" customHeight="1" x14ac:dyDescent="0.25">
      <c r="A172" s="24"/>
      <c r="B172" s="27" t="s">
        <v>87</v>
      </c>
      <c r="C172" s="1"/>
      <c r="D172" s="38"/>
      <c r="E172" s="7">
        <f>CAZUL!B169</f>
        <v>0</v>
      </c>
      <c r="F172" s="43">
        <f>CAZUL!N169</f>
        <v>0</v>
      </c>
      <c r="G172" s="29" t="str">
        <f>DESPESAS!D2</f>
        <v xml:space="preserve">UPA COPACABANA </v>
      </c>
      <c r="H172" s="65">
        <f>IFERROR(VLOOKUP(I172,FORNECEDOR!$A$1:$B$301,2,FALSE),)</f>
        <v>0</v>
      </c>
      <c r="I172" s="68">
        <f>CAZUL!E169</f>
        <v>0</v>
      </c>
      <c r="J172" s="38">
        <f>IFERROR(VLOOKUP(AA172,DESPESAS!$A$2:$B$311,2,FALSE),)</f>
        <v>0</v>
      </c>
      <c r="K172" s="38" t="e">
        <f>VLOOKUP(AA172,DESPESAS!$A$2:$C$311,3,FALSE)</f>
        <v>#N/A</v>
      </c>
      <c r="L172" s="30">
        <f>CAZUL!F169</f>
        <v>0</v>
      </c>
      <c r="M172" s="64">
        <f>CAZUL!G169</f>
        <v>0</v>
      </c>
      <c r="N172" s="30">
        <f>CAZUL!H169</f>
        <v>0</v>
      </c>
      <c r="O172" s="7" t="str">
        <f>DESPESAS!E2</f>
        <v>BRADESCO</v>
      </c>
      <c r="P172" s="4"/>
      <c r="AA172" s="66">
        <f>CAZUL!C169</f>
        <v>0</v>
      </c>
    </row>
    <row r="173" spans="1:27" s="13" customFormat="1" ht="12.75" hidden="1" customHeight="1" x14ac:dyDescent="0.25">
      <c r="A173" s="2" t="s">
        <v>41</v>
      </c>
      <c r="B173" s="27" t="s">
        <v>87</v>
      </c>
      <c r="C173" s="4"/>
      <c r="D173" s="10"/>
      <c r="E173" s="7">
        <f>CAZUL!B170</f>
        <v>0</v>
      </c>
      <c r="F173" s="43">
        <f>CAZUL!N170</f>
        <v>0</v>
      </c>
      <c r="G173" s="29" t="str">
        <f>DESPESAS!D2</f>
        <v xml:space="preserve">UPA COPACABANA </v>
      </c>
      <c r="H173" s="65">
        <f>IFERROR(VLOOKUP(I173,FORNECEDOR!$A$1:$B$301,2,FALSE),)</f>
        <v>0</v>
      </c>
      <c r="I173" s="68">
        <f>CAZUL!E170</f>
        <v>0</v>
      </c>
      <c r="J173" s="38">
        <f>IFERROR(VLOOKUP(AA173,DESPESAS!$A$2:$B$311,2,FALSE),)</f>
        <v>0</v>
      </c>
      <c r="K173" s="38" t="e">
        <f>VLOOKUP(AA173,DESPESAS!$A$2:$C$311,3,FALSE)</f>
        <v>#N/A</v>
      </c>
      <c r="L173" s="30">
        <f>CAZUL!F170</f>
        <v>0</v>
      </c>
      <c r="M173" s="64">
        <f>CAZUL!G170</f>
        <v>0</v>
      </c>
      <c r="N173" s="30">
        <f>CAZUL!H170</f>
        <v>0</v>
      </c>
      <c r="O173" s="7" t="str">
        <f>DESPESAS!E2</f>
        <v>BRADESCO</v>
      </c>
      <c r="P173" s="4"/>
      <c r="AA173" s="66">
        <f>CAZUL!C170</f>
        <v>0</v>
      </c>
    </row>
    <row r="174" spans="1:27" ht="12.75" hidden="1" customHeight="1" x14ac:dyDescent="0.25">
      <c r="A174" s="2"/>
      <c r="B174" s="27" t="s">
        <v>87</v>
      </c>
      <c r="C174" s="2"/>
      <c r="D174" s="10"/>
      <c r="E174" s="7">
        <f>CAZUL!B171</f>
        <v>0</v>
      </c>
      <c r="F174" s="43">
        <f>CAZUL!N171</f>
        <v>0</v>
      </c>
      <c r="G174" s="29" t="str">
        <f>DESPESAS!D2</f>
        <v xml:space="preserve">UPA COPACABANA </v>
      </c>
      <c r="H174" s="65">
        <f>IFERROR(VLOOKUP(I174,FORNECEDOR!$A$1:$B$301,2,FALSE),)</f>
        <v>0</v>
      </c>
      <c r="I174" s="68">
        <f>CAZUL!E171</f>
        <v>0</v>
      </c>
      <c r="J174" s="38">
        <f>IFERROR(VLOOKUP(AA174,DESPESAS!$A$2:$B$311,2,FALSE),)</f>
        <v>0</v>
      </c>
      <c r="K174" s="38" t="e">
        <f>VLOOKUP(AA174,DESPESAS!$A$2:$C$311,3,FALSE)</f>
        <v>#N/A</v>
      </c>
      <c r="L174" s="30">
        <f>CAZUL!F171</f>
        <v>0</v>
      </c>
      <c r="M174" s="64">
        <f>CAZUL!G171</f>
        <v>0</v>
      </c>
      <c r="N174" s="30">
        <f>CAZUL!H171</f>
        <v>0</v>
      </c>
      <c r="O174" s="7" t="str">
        <f>DESPESAS!E2</f>
        <v>BRADESCO</v>
      </c>
      <c r="P174" s="4"/>
      <c r="AA174" s="66">
        <f>CAZUL!C171</f>
        <v>0</v>
      </c>
    </row>
    <row r="175" spans="1:27" ht="12.75" hidden="1" customHeight="1" x14ac:dyDescent="0.25">
      <c r="A175" s="2"/>
      <c r="B175" s="27" t="s">
        <v>87</v>
      </c>
      <c r="C175" s="2"/>
      <c r="D175" s="10"/>
      <c r="E175" s="7">
        <f>CAZUL!B172</f>
        <v>0</v>
      </c>
      <c r="F175" s="43">
        <f>CAZUL!N172</f>
        <v>0</v>
      </c>
      <c r="G175" s="29" t="str">
        <f>DESPESAS!D2</f>
        <v xml:space="preserve">UPA COPACABANA </v>
      </c>
      <c r="H175" s="65">
        <f>IFERROR(VLOOKUP(I175,FORNECEDOR!$A$1:$B$301,2,FALSE),)</f>
        <v>0</v>
      </c>
      <c r="I175" s="68">
        <f>CAZUL!E172</f>
        <v>0</v>
      </c>
      <c r="J175" s="38">
        <f>IFERROR(VLOOKUP(AA175,DESPESAS!$A$2:$B$311,2,FALSE),)</f>
        <v>0</v>
      </c>
      <c r="K175" s="38" t="e">
        <f>VLOOKUP(AA175,DESPESAS!$A$2:$C$311,3,FALSE)</f>
        <v>#N/A</v>
      </c>
      <c r="L175" s="30">
        <f>CAZUL!F172</f>
        <v>0</v>
      </c>
      <c r="M175" s="64">
        <f>CAZUL!G172</f>
        <v>0</v>
      </c>
      <c r="N175" s="30">
        <f>CAZUL!H172</f>
        <v>0</v>
      </c>
      <c r="O175" s="7" t="str">
        <f>DESPESAS!E2</f>
        <v>BRADESCO</v>
      </c>
      <c r="P175" s="4"/>
      <c r="AA175" s="66">
        <f>CAZUL!C172</f>
        <v>0</v>
      </c>
    </row>
    <row r="176" spans="1:27" ht="12.75" hidden="1" customHeight="1" x14ac:dyDescent="0.25">
      <c r="A176" s="2"/>
      <c r="B176" s="27" t="s">
        <v>87</v>
      </c>
      <c r="C176" s="2"/>
      <c r="D176" s="38"/>
      <c r="E176" s="7">
        <f>CAZUL!B173</f>
        <v>0</v>
      </c>
      <c r="F176" s="43">
        <f>CAZUL!N173</f>
        <v>0</v>
      </c>
      <c r="G176" s="29" t="str">
        <f>DESPESAS!D2</f>
        <v xml:space="preserve">UPA COPACABANA </v>
      </c>
      <c r="H176" s="65">
        <f>IFERROR(VLOOKUP(I176,FORNECEDOR!$A$1:$B$301,2,FALSE),)</f>
        <v>0</v>
      </c>
      <c r="I176" s="68">
        <f>CAZUL!E173</f>
        <v>0</v>
      </c>
      <c r="J176" s="38">
        <f>IFERROR(VLOOKUP(AA176,DESPESAS!$A$2:$B$311,2,FALSE),)</f>
        <v>0</v>
      </c>
      <c r="K176" s="38" t="e">
        <f>VLOOKUP(AA176,DESPESAS!$A$2:$C$311,3,FALSE)</f>
        <v>#N/A</v>
      </c>
      <c r="L176" s="30">
        <f>CAZUL!F173</f>
        <v>0</v>
      </c>
      <c r="M176" s="64">
        <f>CAZUL!G173</f>
        <v>0</v>
      </c>
      <c r="N176" s="30">
        <f>CAZUL!H173</f>
        <v>0</v>
      </c>
      <c r="O176" s="7" t="str">
        <f>DESPESAS!E2</f>
        <v>BRADESCO</v>
      </c>
      <c r="P176" s="4"/>
      <c r="AA176" s="66">
        <f>CAZUL!C173</f>
        <v>0</v>
      </c>
    </row>
    <row r="177" spans="1:16384" ht="12.75" hidden="1" customHeight="1" x14ac:dyDescent="0.25">
      <c r="A177" s="2"/>
      <c r="B177" s="27" t="s">
        <v>87</v>
      </c>
      <c r="C177" s="2"/>
      <c r="D177" s="10"/>
      <c r="E177" s="7">
        <f>CAZUL!B174</f>
        <v>0</v>
      </c>
      <c r="F177" s="43">
        <f>CAZUL!N174</f>
        <v>0</v>
      </c>
      <c r="G177" s="29" t="str">
        <f>DESPESAS!D2</f>
        <v xml:space="preserve">UPA COPACABANA </v>
      </c>
      <c r="H177" s="65">
        <f>IFERROR(VLOOKUP(I177,FORNECEDOR!$A$1:$B$301,2,FALSE),)</f>
        <v>0</v>
      </c>
      <c r="I177" s="68">
        <f>CAZUL!E174</f>
        <v>0</v>
      </c>
      <c r="J177" s="38">
        <f>IFERROR(VLOOKUP(AA177,DESPESAS!$A$2:$B$311,2,FALSE),)</f>
        <v>0</v>
      </c>
      <c r="K177" s="38" t="e">
        <f>VLOOKUP(AA177,DESPESAS!$A$2:$C$311,3,FALSE)</f>
        <v>#N/A</v>
      </c>
      <c r="L177" s="30">
        <f>CAZUL!F174</f>
        <v>0</v>
      </c>
      <c r="M177" s="64">
        <f>CAZUL!G174</f>
        <v>0</v>
      </c>
      <c r="N177" s="30">
        <f>CAZUL!H174</f>
        <v>0</v>
      </c>
      <c r="O177" s="7" t="str">
        <f>DESPESAS!E2</f>
        <v>BRADESCO</v>
      </c>
      <c r="P177" s="4"/>
      <c r="AA177" s="66">
        <f>CAZUL!C174</f>
        <v>0</v>
      </c>
    </row>
    <row r="178" spans="1:16384" ht="12.75" hidden="1" customHeight="1" x14ac:dyDescent="0.25">
      <c r="A178" s="24"/>
      <c r="B178" s="27" t="s">
        <v>87</v>
      </c>
      <c r="C178" s="1"/>
      <c r="D178" s="10"/>
      <c r="E178" s="7">
        <f>CAZUL!B175</f>
        <v>0</v>
      </c>
      <c r="F178" s="43">
        <f>CAZUL!N175</f>
        <v>0</v>
      </c>
      <c r="G178" s="29" t="str">
        <f>DESPESAS!D2</f>
        <v xml:space="preserve">UPA COPACABANA </v>
      </c>
      <c r="H178" s="65">
        <f>IFERROR(VLOOKUP(I178,FORNECEDOR!$A$1:$B$301,2,FALSE),)</f>
        <v>0</v>
      </c>
      <c r="I178" s="68">
        <f>CAZUL!E175</f>
        <v>0</v>
      </c>
      <c r="J178" s="38">
        <f>IFERROR(VLOOKUP(AA178,DESPESAS!$A$2:$B$311,2,FALSE),)</f>
        <v>0</v>
      </c>
      <c r="K178" s="38" t="e">
        <f>VLOOKUP(AA178,DESPESAS!$A$2:$C$311,3,FALSE)</f>
        <v>#N/A</v>
      </c>
      <c r="L178" s="30">
        <f>CAZUL!F175</f>
        <v>0</v>
      </c>
      <c r="M178" s="64">
        <f>CAZUL!G175</f>
        <v>0</v>
      </c>
      <c r="N178" s="30">
        <f>CAZUL!H175</f>
        <v>0</v>
      </c>
      <c r="O178" s="7" t="str">
        <f>DESPESAS!E2</f>
        <v>BRADESCO</v>
      </c>
      <c r="P178" s="4"/>
      <c r="AA178" s="66">
        <f>CAZUL!C175</f>
        <v>0</v>
      </c>
    </row>
    <row r="179" spans="1:16384" ht="12.75" hidden="1" customHeight="1" x14ac:dyDescent="0.25">
      <c r="A179" s="2"/>
      <c r="B179" s="27" t="s">
        <v>87</v>
      </c>
      <c r="C179" s="22"/>
      <c r="D179" s="10"/>
      <c r="E179" s="7">
        <f>CAZUL!B176</f>
        <v>0</v>
      </c>
      <c r="F179" s="43">
        <f>CAZUL!N176</f>
        <v>0</v>
      </c>
      <c r="G179" s="29" t="str">
        <f>DESPESAS!D2</f>
        <v xml:space="preserve">UPA COPACABANA </v>
      </c>
      <c r="H179" s="65">
        <f>IFERROR(VLOOKUP(I179,FORNECEDOR!$A$1:$B$301,2,FALSE),)</f>
        <v>0</v>
      </c>
      <c r="I179" s="68">
        <f>CAZUL!E176</f>
        <v>0</v>
      </c>
      <c r="J179" s="38">
        <f>IFERROR(VLOOKUP(AA179,DESPESAS!$A$2:$B$311,2,FALSE),)</f>
        <v>0</v>
      </c>
      <c r="K179" s="38" t="e">
        <f>VLOOKUP(AA179,DESPESAS!$A$2:$C$311,3,FALSE)</f>
        <v>#N/A</v>
      </c>
      <c r="L179" s="30">
        <f>CAZUL!F176</f>
        <v>0</v>
      </c>
      <c r="M179" s="64">
        <f>CAZUL!G176</f>
        <v>0</v>
      </c>
      <c r="N179" s="30">
        <f>CAZUL!H176</f>
        <v>0</v>
      </c>
      <c r="O179" s="7" t="str">
        <f>DESPESAS!E2</f>
        <v>BRADESCO</v>
      </c>
      <c r="P179" s="4"/>
      <c r="AA179" s="66">
        <f>CAZUL!C176</f>
        <v>0</v>
      </c>
    </row>
    <row r="180" spans="1:16384" ht="12.75" hidden="1" customHeight="1" x14ac:dyDescent="0.25">
      <c r="A180" s="4"/>
      <c r="B180" s="27" t="s">
        <v>87</v>
      </c>
      <c r="C180" s="20"/>
      <c r="D180" s="38"/>
      <c r="E180" s="7">
        <f>CAZUL!B177</f>
        <v>0</v>
      </c>
      <c r="F180" s="43">
        <f>CAZUL!N177</f>
        <v>0</v>
      </c>
      <c r="G180" s="29" t="str">
        <f>DESPESAS!D2</f>
        <v xml:space="preserve">UPA COPACABANA </v>
      </c>
      <c r="H180" s="65">
        <f>IFERROR(VLOOKUP(I180,FORNECEDOR!$A$1:$B$301,2,FALSE),)</f>
        <v>0</v>
      </c>
      <c r="I180" s="68">
        <f>CAZUL!E177</f>
        <v>0</v>
      </c>
      <c r="J180" s="38">
        <f>IFERROR(VLOOKUP(AA180,DESPESAS!$A$2:$B$311,2,FALSE),)</f>
        <v>0</v>
      </c>
      <c r="K180" s="38" t="e">
        <f>VLOOKUP(AA180,DESPESAS!$A$2:$C$311,3,FALSE)</f>
        <v>#N/A</v>
      </c>
      <c r="L180" s="30">
        <f>CAZUL!F177</f>
        <v>0</v>
      </c>
      <c r="M180" s="64">
        <f>CAZUL!G177</f>
        <v>0</v>
      </c>
      <c r="N180" s="30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66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7" t="s">
        <v>87</v>
      </c>
      <c r="C181" s="22"/>
      <c r="D181" s="38"/>
      <c r="E181" s="7">
        <f>CAZUL!B178</f>
        <v>0</v>
      </c>
      <c r="F181" s="43">
        <f>CAZUL!N178</f>
        <v>0</v>
      </c>
      <c r="G181" s="29" t="str">
        <f>DESPESAS!D2</f>
        <v xml:space="preserve">UPA COPACABANA </v>
      </c>
      <c r="H181" s="65">
        <f>IFERROR(VLOOKUP(I181,FORNECEDOR!$A$1:$B$301,2,FALSE),)</f>
        <v>0</v>
      </c>
      <c r="I181" s="68">
        <f>CAZUL!E178</f>
        <v>0</v>
      </c>
      <c r="J181" s="38">
        <f>IFERROR(VLOOKUP(AA181,DESPESAS!$A$2:$B$311,2,FALSE),)</f>
        <v>0</v>
      </c>
      <c r="K181" s="38" t="e">
        <f>VLOOKUP(AA181,DESPESAS!$A$2:$C$311,3,FALSE)</f>
        <v>#N/A</v>
      </c>
      <c r="L181" s="30">
        <f>CAZUL!F178</f>
        <v>0</v>
      </c>
      <c r="M181" s="64">
        <f>CAZUL!G178</f>
        <v>0</v>
      </c>
      <c r="N181" s="30">
        <f>CAZUL!H178</f>
        <v>0</v>
      </c>
      <c r="O181" s="7" t="str">
        <f>DESPESAS!E2</f>
        <v>BRADESCO</v>
      </c>
      <c r="P181" s="4"/>
      <c r="AA181" s="66">
        <f>CAZUL!C178</f>
        <v>0</v>
      </c>
    </row>
    <row r="182" spans="1:16384" ht="12.75" hidden="1" customHeight="1" x14ac:dyDescent="0.25">
      <c r="A182" s="2"/>
      <c r="B182" s="27" t="s">
        <v>87</v>
      </c>
      <c r="C182" s="1"/>
      <c r="D182" s="38"/>
      <c r="E182" s="7">
        <f>CAZUL!B179</f>
        <v>0</v>
      </c>
      <c r="F182" s="43">
        <f>CAZUL!N179</f>
        <v>0</v>
      </c>
      <c r="G182" s="29" t="str">
        <f>DESPESAS!D2</f>
        <v xml:space="preserve">UPA COPACABANA </v>
      </c>
      <c r="H182" s="65">
        <f>IFERROR(VLOOKUP(I182,FORNECEDOR!$A$1:$B$301,2,FALSE),)</f>
        <v>0</v>
      </c>
      <c r="I182" s="68">
        <f>CAZUL!E179</f>
        <v>0</v>
      </c>
      <c r="J182" s="38">
        <f>IFERROR(VLOOKUP(AA182,DESPESAS!$A$2:$B$311,2,FALSE),)</f>
        <v>0</v>
      </c>
      <c r="K182" s="38" t="e">
        <f>VLOOKUP(AA182,DESPESAS!$A$2:$C$311,3,FALSE)</f>
        <v>#N/A</v>
      </c>
      <c r="L182" s="30">
        <f>CAZUL!F179</f>
        <v>0</v>
      </c>
      <c r="M182" s="64">
        <f>CAZUL!G179</f>
        <v>0</v>
      </c>
      <c r="N182" s="30">
        <f>CAZUL!H179</f>
        <v>0</v>
      </c>
      <c r="O182" s="7" t="str">
        <f>DESPESAS!E2</f>
        <v>BRADESCO</v>
      </c>
      <c r="P182" s="2"/>
      <c r="AA182" s="66">
        <f>CAZUL!C179</f>
        <v>0</v>
      </c>
    </row>
    <row r="183" spans="1:16384" ht="12.75" hidden="1" customHeight="1" x14ac:dyDescent="0.25">
      <c r="A183" s="2"/>
      <c r="B183" s="27" t="s">
        <v>87</v>
      </c>
      <c r="C183" s="1"/>
      <c r="D183" s="38"/>
      <c r="E183" s="7">
        <f>CAZUL!B180</f>
        <v>0</v>
      </c>
      <c r="F183" s="43">
        <f>CAZUL!N180</f>
        <v>0</v>
      </c>
      <c r="G183" s="29" t="str">
        <f>DESPESAS!D2</f>
        <v xml:space="preserve">UPA COPACABANA </v>
      </c>
      <c r="H183" s="65">
        <f>IFERROR(VLOOKUP(I183,FORNECEDOR!$A$1:$B$301,2,FALSE),)</f>
        <v>0</v>
      </c>
      <c r="I183" s="68">
        <f>CAZUL!E180</f>
        <v>0</v>
      </c>
      <c r="J183" s="38">
        <f>IFERROR(VLOOKUP(AA183,DESPESAS!$A$2:$B$311,2,FALSE),)</f>
        <v>0</v>
      </c>
      <c r="K183" s="38" t="e">
        <f>VLOOKUP(AA183,DESPESAS!$A$2:$C$311,3,FALSE)</f>
        <v>#N/A</v>
      </c>
      <c r="L183" s="30">
        <f>CAZUL!F180</f>
        <v>0</v>
      </c>
      <c r="M183" s="64">
        <f>CAZUL!G180</f>
        <v>0</v>
      </c>
      <c r="N183" s="30">
        <f>CAZUL!H180</f>
        <v>0</v>
      </c>
      <c r="O183" s="7" t="str">
        <f>DESPESAS!E2</f>
        <v>BRADESCO</v>
      </c>
      <c r="P183" s="2"/>
      <c r="AA183" s="66">
        <f>CAZUL!C180</f>
        <v>0</v>
      </c>
    </row>
    <row r="184" spans="1:16384" ht="12.75" hidden="1" customHeight="1" x14ac:dyDescent="0.25">
      <c r="A184" s="1"/>
      <c r="B184" s="27" t="s">
        <v>87</v>
      </c>
      <c r="C184" s="4"/>
      <c r="D184" s="10"/>
      <c r="E184" s="7">
        <f>CAZUL!B181</f>
        <v>0</v>
      </c>
      <c r="F184" s="43">
        <f>CAZUL!N181</f>
        <v>0</v>
      </c>
      <c r="G184" s="29" t="str">
        <f>DESPESAS!D2</f>
        <v xml:space="preserve">UPA COPACABANA </v>
      </c>
      <c r="H184" s="65">
        <f>IFERROR(VLOOKUP(I184,FORNECEDOR!$A$1:$B$301,2,FALSE),)</f>
        <v>0</v>
      </c>
      <c r="I184" s="68">
        <f>CAZUL!E181</f>
        <v>0</v>
      </c>
      <c r="J184" s="38">
        <f>IFERROR(VLOOKUP(AA184,DESPESAS!$A$2:$B$311,2,FALSE),)</f>
        <v>0</v>
      </c>
      <c r="K184" s="38" t="e">
        <f>VLOOKUP(AA184,DESPESAS!$A$2:$C$311,3,FALSE)</f>
        <v>#N/A</v>
      </c>
      <c r="L184" s="30">
        <f>CAZUL!F181</f>
        <v>0</v>
      </c>
      <c r="M184" s="64">
        <f>CAZUL!G181</f>
        <v>0</v>
      </c>
      <c r="N184" s="30">
        <f>CAZUL!H181</f>
        <v>0</v>
      </c>
      <c r="O184" s="7" t="str">
        <f>DESPESAS!E2</f>
        <v>BRADESCO</v>
      </c>
      <c r="P184" s="4"/>
      <c r="AA184" s="66">
        <f>CAZUL!C181</f>
        <v>0</v>
      </c>
    </row>
    <row r="185" spans="1:16384" ht="12.75" hidden="1" customHeight="1" x14ac:dyDescent="0.25">
      <c r="A185" s="1"/>
      <c r="B185" s="27" t="s">
        <v>87</v>
      </c>
      <c r="C185" s="4"/>
      <c r="D185" s="40"/>
      <c r="E185" s="7">
        <f>CAZUL!B182</f>
        <v>0</v>
      </c>
      <c r="F185" s="43">
        <f>CAZUL!N182</f>
        <v>0</v>
      </c>
      <c r="G185" s="29" t="str">
        <f>DESPESAS!D2</f>
        <v xml:space="preserve">UPA COPACABANA </v>
      </c>
      <c r="H185" s="65">
        <f>IFERROR(VLOOKUP(I185,FORNECEDOR!$A$1:$B$301,2,FALSE),)</f>
        <v>0</v>
      </c>
      <c r="I185" s="68">
        <f>CAZUL!E182</f>
        <v>0</v>
      </c>
      <c r="J185" s="38">
        <f>IFERROR(VLOOKUP(AA185,DESPESAS!$A$2:$B$311,2,FALSE),)</f>
        <v>0</v>
      </c>
      <c r="K185" s="38" t="e">
        <f>VLOOKUP(AA185,DESPESAS!$A$2:$C$311,3,FALSE)</f>
        <v>#N/A</v>
      </c>
      <c r="L185" s="30">
        <f>CAZUL!F182</f>
        <v>0</v>
      </c>
      <c r="M185" s="64">
        <f>CAZUL!G182</f>
        <v>0</v>
      </c>
      <c r="N185" s="30">
        <f>CAZUL!H182</f>
        <v>0</v>
      </c>
      <c r="O185" s="7" t="str">
        <f>DESPESAS!E2</f>
        <v>BRADESCO</v>
      </c>
      <c r="P185" s="4"/>
      <c r="AA185" s="66">
        <f>CAZUL!C182</f>
        <v>0</v>
      </c>
    </row>
    <row r="186" spans="1:16384" ht="12.75" hidden="1" customHeight="1" x14ac:dyDescent="0.25">
      <c r="A186" s="2"/>
      <c r="B186" s="27" t="s">
        <v>87</v>
      </c>
      <c r="C186" s="22"/>
      <c r="D186" s="38"/>
      <c r="E186" s="7">
        <f>CAZUL!B183</f>
        <v>0</v>
      </c>
      <c r="F186" s="43">
        <f>CAZUL!N183</f>
        <v>0</v>
      </c>
      <c r="G186" s="29" t="str">
        <f>DESPESAS!D2</f>
        <v xml:space="preserve">UPA COPACABANA </v>
      </c>
      <c r="H186" s="65">
        <f>IFERROR(VLOOKUP(I186,FORNECEDOR!$A$1:$B$301,2,FALSE),)</f>
        <v>0</v>
      </c>
      <c r="I186" s="68">
        <f>CAZUL!E183</f>
        <v>0</v>
      </c>
      <c r="J186" s="38">
        <f>IFERROR(VLOOKUP(AA186,DESPESAS!$A$2:$B$311,2,FALSE),)</f>
        <v>0</v>
      </c>
      <c r="K186" s="38" t="e">
        <f>VLOOKUP(AA186,DESPESAS!$A$2:$C$311,3,FALSE)</f>
        <v>#N/A</v>
      </c>
      <c r="L186" s="30">
        <f>CAZUL!F183</f>
        <v>0</v>
      </c>
      <c r="M186" s="64">
        <f>CAZUL!G183</f>
        <v>0</v>
      </c>
      <c r="N186" s="30">
        <f>CAZUL!H183</f>
        <v>0</v>
      </c>
      <c r="O186" s="7" t="str">
        <f>DESPESAS!E2</f>
        <v>BRADESCO</v>
      </c>
      <c r="P186" s="2"/>
      <c r="AA186" s="66">
        <f>CAZUL!C183</f>
        <v>0</v>
      </c>
    </row>
    <row r="187" spans="1:16384" ht="12.75" hidden="1" customHeight="1" x14ac:dyDescent="0.25">
      <c r="A187" s="4"/>
      <c r="B187" s="27" t="s">
        <v>87</v>
      </c>
      <c r="C187" s="8"/>
      <c r="D187" s="38"/>
      <c r="E187" s="7">
        <f>CAZUL!B184</f>
        <v>0</v>
      </c>
      <c r="F187" s="43">
        <f>CAZUL!N184</f>
        <v>0</v>
      </c>
      <c r="G187" s="29" t="str">
        <f>DESPESAS!D2</f>
        <v xml:space="preserve">UPA COPACABANA </v>
      </c>
      <c r="H187" s="65">
        <f>IFERROR(VLOOKUP(I187,FORNECEDOR!$A$1:$B$301,2,FALSE),)</f>
        <v>0</v>
      </c>
      <c r="I187" s="68">
        <f>CAZUL!E184</f>
        <v>0</v>
      </c>
      <c r="J187" s="38">
        <f>IFERROR(VLOOKUP(AA187,DESPESAS!$A$2:$B$311,2,FALSE),)</f>
        <v>0</v>
      </c>
      <c r="K187" s="38" t="e">
        <f>VLOOKUP(AA187,DESPESAS!$A$2:$C$311,3,FALSE)</f>
        <v>#N/A</v>
      </c>
      <c r="L187" s="30">
        <f>CAZUL!F184</f>
        <v>0</v>
      </c>
      <c r="M187" s="64">
        <f>CAZUL!G184</f>
        <v>0</v>
      </c>
      <c r="N187" s="30">
        <f>CAZUL!H184</f>
        <v>0</v>
      </c>
      <c r="O187" s="7" t="str">
        <f>DESPESAS!E2</f>
        <v>BRADESCO</v>
      </c>
      <c r="P187" s="1"/>
      <c r="AA187" s="66">
        <f>CAZUL!C184</f>
        <v>0</v>
      </c>
    </row>
    <row r="188" spans="1:16384" ht="12.75" hidden="1" customHeight="1" x14ac:dyDescent="0.25">
      <c r="A188" s="2"/>
      <c r="B188" s="27" t="s">
        <v>87</v>
      </c>
      <c r="C188" s="1"/>
      <c r="D188" s="38"/>
      <c r="E188" s="7">
        <f>CAZUL!B185</f>
        <v>0</v>
      </c>
      <c r="F188" s="43">
        <f>CAZUL!N185</f>
        <v>0</v>
      </c>
      <c r="G188" s="29" t="str">
        <f>DESPESAS!D2</f>
        <v xml:space="preserve">UPA COPACABANA </v>
      </c>
      <c r="H188" s="65">
        <f>IFERROR(VLOOKUP(I188,FORNECEDOR!$A$1:$B$301,2,FALSE),)</f>
        <v>0</v>
      </c>
      <c r="I188" s="68">
        <f>CAZUL!E185</f>
        <v>0</v>
      </c>
      <c r="J188" s="38">
        <f>IFERROR(VLOOKUP(AA188,DESPESAS!$A$2:$B$311,2,FALSE),)</f>
        <v>0</v>
      </c>
      <c r="K188" s="38" t="e">
        <f>VLOOKUP(AA188,DESPESAS!$A$2:$C$311,3,FALSE)</f>
        <v>#N/A</v>
      </c>
      <c r="L188" s="30">
        <f>CAZUL!F185</f>
        <v>0</v>
      </c>
      <c r="M188" s="64">
        <f>CAZUL!G185</f>
        <v>0</v>
      </c>
      <c r="N188" s="30">
        <f>CAZUL!H185</f>
        <v>0</v>
      </c>
      <c r="O188" s="7" t="str">
        <f>DESPESAS!E2</f>
        <v>BRADESCO</v>
      </c>
      <c r="P188" s="2"/>
      <c r="AA188" s="66">
        <f>CAZUL!C185</f>
        <v>0</v>
      </c>
    </row>
    <row r="189" spans="1:16384" ht="12.75" hidden="1" customHeight="1" x14ac:dyDescent="0.25">
      <c r="A189" s="4"/>
      <c r="B189" s="27" t="s">
        <v>87</v>
      </c>
      <c r="C189" s="8"/>
      <c r="D189" s="38"/>
      <c r="E189" s="7">
        <f>CAZUL!B186</f>
        <v>0</v>
      </c>
      <c r="F189" s="43">
        <f>CAZUL!N186</f>
        <v>0</v>
      </c>
      <c r="G189" s="29" t="str">
        <f>DESPESAS!D2</f>
        <v xml:space="preserve">UPA COPACABANA </v>
      </c>
      <c r="H189" s="65">
        <f>IFERROR(VLOOKUP(I189,FORNECEDOR!$A$1:$B$301,2,FALSE),)</f>
        <v>0</v>
      </c>
      <c r="I189" s="68">
        <f>CAZUL!E186</f>
        <v>0</v>
      </c>
      <c r="J189" s="38">
        <f>IFERROR(VLOOKUP(AA189,DESPESAS!$A$2:$B$311,2,FALSE),)</f>
        <v>0</v>
      </c>
      <c r="K189" s="38" t="e">
        <f>VLOOKUP(AA189,DESPESAS!$A$2:$C$311,3,FALSE)</f>
        <v>#N/A</v>
      </c>
      <c r="L189" s="30">
        <f>CAZUL!F186</f>
        <v>0</v>
      </c>
      <c r="M189" s="64">
        <f>CAZUL!G186</f>
        <v>0</v>
      </c>
      <c r="N189" s="30">
        <f>CAZUL!H186</f>
        <v>0</v>
      </c>
      <c r="O189" s="7" t="str">
        <f>DESPESAS!E2</f>
        <v>BRADESCO</v>
      </c>
      <c r="P189" s="4"/>
      <c r="AA189" s="66">
        <f>CAZUL!C186</f>
        <v>0</v>
      </c>
    </row>
    <row r="190" spans="1:16384" ht="12.75" hidden="1" customHeight="1" x14ac:dyDescent="0.25">
      <c r="A190" s="24"/>
      <c r="B190" s="27" t="s">
        <v>87</v>
      </c>
      <c r="C190" s="1"/>
      <c r="D190" s="38"/>
      <c r="E190" s="7">
        <f>CAZUL!B187</f>
        <v>0</v>
      </c>
      <c r="F190" s="43">
        <f>CAZUL!N187</f>
        <v>0</v>
      </c>
      <c r="G190" s="29" t="str">
        <f>DESPESAS!D2</f>
        <v xml:space="preserve">UPA COPACABANA </v>
      </c>
      <c r="H190" s="65">
        <f>IFERROR(VLOOKUP(I190,FORNECEDOR!$A$1:$B$301,2,FALSE),)</f>
        <v>0</v>
      </c>
      <c r="I190" s="68">
        <f>CAZUL!E187</f>
        <v>0</v>
      </c>
      <c r="J190" s="38">
        <f>IFERROR(VLOOKUP(AA190,DESPESAS!$A$2:$B$311,2,FALSE),)</f>
        <v>0</v>
      </c>
      <c r="K190" s="38" t="e">
        <f>VLOOKUP(AA190,DESPESAS!$A$2:$C$311,3,FALSE)</f>
        <v>#N/A</v>
      </c>
      <c r="L190" s="30">
        <f>CAZUL!F187</f>
        <v>0</v>
      </c>
      <c r="M190" s="64">
        <f>CAZUL!G187</f>
        <v>0</v>
      </c>
      <c r="N190" s="30">
        <f>CAZUL!H187</f>
        <v>0</v>
      </c>
      <c r="O190" s="7" t="str">
        <f>DESPESAS!E2</f>
        <v>BRADESCO</v>
      </c>
      <c r="P190" s="4"/>
      <c r="AA190" s="66">
        <f>CAZUL!C187</f>
        <v>0</v>
      </c>
    </row>
    <row r="191" spans="1:16384" ht="12.75" hidden="1" customHeight="1" x14ac:dyDescent="0.25">
      <c r="A191" s="2"/>
      <c r="B191" s="27" t="s">
        <v>87</v>
      </c>
      <c r="C191" s="22"/>
      <c r="D191" s="38"/>
      <c r="E191" s="7">
        <f>CAZUL!B188</f>
        <v>0</v>
      </c>
      <c r="F191" s="43">
        <f>CAZUL!N188</f>
        <v>0</v>
      </c>
      <c r="G191" s="29" t="str">
        <f>DESPESAS!D2</f>
        <v xml:space="preserve">UPA COPACABANA </v>
      </c>
      <c r="H191" s="65">
        <f>IFERROR(VLOOKUP(I191,FORNECEDOR!$A$1:$B$301,2,FALSE),)</f>
        <v>0</v>
      </c>
      <c r="I191" s="68">
        <f>CAZUL!E188</f>
        <v>0</v>
      </c>
      <c r="J191" s="38">
        <f>IFERROR(VLOOKUP(AA191,DESPESAS!$A$2:$B$311,2,FALSE),)</f>
        <v>0</v>
      </c>
      <c r="K191" s="38" t="e">
        <f>VLOOKUP(AA191,DESPESAS!$A$2:$C$311,3,FALSE)</f>
        <v>#N/A</v>
      </c>
      <c r="L191" s="30">
        <f>CAZUL!F188</f>
        <v>0</v>
      </c>
      <c r="M191" s="64">
        <f>CAZUL!G188</f>
        <v>0</v>
      </c>
      <c r="N191" s="30">
        <f>CAZUL!H188</f>
        <v>0</v>
      </c>
      <c r="O191" s="7" t="str">
        <f>DESPESAS!E2</f>
        <v>BRADESCO</v>
      </c>
      <c r="P191" s="2"/>
      <c r="AA191" s="66">
        <f>CAZUL!C188</f>
        <v>0</v>
      </c>
    </row>
    <row r="192" spans="1:16384" ht="12.75" hidden="1" customHeight="1" x14ac:dyDescent="0.25">
      <c r="A192" s="24"/>
      <c r="B192" s="27" t="s">
        <v>87</v>
      </c>
      <c r="C192" s="1"/>
      <c r="D192" s="38"/>
      <c r="E192" s="7">
        <f>CAZUL!B189</f>
        <v>0</v>
      </c>
      <c r="F192" s="43">
        <f>CAZUL!N189</f>
        <v>0</v>
      </c>
      <c r="G192" s="29" t="str">
        <f>DESPESAS!D2</f>
        <v xml:space="preserve">UPA COPACABANA </v>
      </c>
      <c r="H192" s="65">
        <f>IFERROR(VLOOKUP(I192,FORNECEDOR!$A$1:$B$301,2,FALSE),)</f>
        <v>0</v>
      </c>
      <c r="I192" s="68">
        <f>CAZUL!E189</f>
        <v>0</v>
      </c>
      <c r="J192" s="38">
        <f>IFERROR(VLOOKUP(AA192,DESPESAS!$A$2:$B$311,2,FALSE),)</f>
        <v>0</v>
      </c>
      <c r="K192" s="38" t="e">
        <f>VLOOKUP(AA192,DESPESAS!$A$2:$C$311,3,FALSE)</f>
        <v>#N/A</v>
      </c>
      <c r="L192" s="30">
        <f>CAZUL!F189</f>
        <v>0</v>
      </c>
      <c r="M192" s="64">
        <f>CAZUL!G189</f>
        <v>0</v>
      </c>
      <c r="N192" s="30">
        <f>CAZUL!H189</f>
        <v>0</v>
      </c>
      <c r="O192" s="7" t="str">
        <f>DESPESAS!E2</f>
        <v>BRADESCO</v>
      </c>
      <c r="P192" s="4"/>
      <c r="AA192" s="66">
        <f>CAZUL!C189</f>
        <v>0</v>
      </c>
    </row>
    <row r="193" spans="1:27" ht="12.75" hidden="1" customHeight="1" x14ac:dyDescent="0.25">
      <c r="A193" s="2"/>
      <c r="B193" s="27" t="s">
        <v>87</v>
      </c>
      <c r="C193" s="2"/>
      <c r="D193" s="38"/>
      <c r="E193" s="7">
        <f>CAZUL!B190</f>
        <v>0</v>
      </c>
      <c r="F193" s="43">
        <f>CAZUL!N190</f>
        <v>0</v>
      </c>
      <c r="G193" s="29" t="str">
        <f>DESPESAS!D2</f>
        <v xml:space="preserve">UPA COPACABANA </v>
      </c>
      <c r="H193" s="65">
        <f>IFERROR(VLOOKUP(I193,FORNECEDOR!$A$1:$B$301,2,FALSE),)</f>
        <v>0</v>
      </c>
      <c r="I193" s="68">
        <f>CAZUL!E190</f>
        <v>0</v>
      </c>
      <c r="J193" s="38">
        <f>IFERROR(VLOOKUP(AA193,DESPESAS!$A$2:$B$311,2,FALSE),)</f>
        <v>0</v>
      </c>
      <c r="K193" s="38" t="e">
        <f>VLOOKUP(AA193,DESPESAS!$A$2:$C$311,3,FALSE)</f>
        <v>#N/A</v>
      </c>
      <c r="L193" s="30">
        <f>CAZUL!F190</f>
        <v>0</v>
      </c>
      <c r="M193" s="64">
        <f>CAZUL!G190</f>
        <v>0</v>
      </c>
      <c r="N193" s="30">
        <f>CAZUL!H190</f>
        <v>0</v>
      </c>
      <c r="O193" s="7" t="str">
        <f>DESPESAS!E2</f>
        <v>BRADESCO</v>
      </c>
      <c r="P193" s="2"/>
      <c r="AA193" s="66">
        <f>CAZUL!C190</f>
        <v>0</v>
      </c>
    </row>
    <row r="194" spans="1:27" ht="12.75" hidden="1" customHeight="1" x14ac:dyDescent="0.25">
      <c r="A194" s="2"/>
      <c r="B194" s="27" t="s">
        <v>87</v>
      </c>
      <c r="C194" s="2"/>
      <c r="D194" s="38"/>
      <c r="E194" s="7">
        <f>CAZUL!B191</f>
        <v>0</v>
      </c>
      <c r="F194" s="43">
        <f>CAZUL!N191</f>
        <v>0</v>
      </c>
      <c r="G194" s="29" t="str">
        <f>DESPESAS!D2</f>
        <v xml:space="preserve">UPA COPACABANA </v>
      </c>
      <c r="H194" s="65">
        <f>IFERROR(VLOOKUP(I194,FORNECEDOR!$A$1:$B$301,2,FALSE),)</f>
        <v>0</v>
      </c>
      <c r="I194" s="68">
        <f>CAZUL!E191</f>
        <v>0</v>
      </c>
      <c r="J194" s="38">
        <f>IFERROR(VLOOKUP(AA194,DESPESAS!$A$2:$B$311,2,FALSE),)</f>
        <v>0</v>
      </c>
      <c r="K194" s="38" t="e">
        <f>VLOOKUP(AA194,DESPESAS!$A$2:$C$311,3,FALSE)</f>
        <v>#N/A</v>
      </c>
      <c r="L194" s="30">
        <f>CAZUL!F191</f>
        <v>0</v>
      </c>
      <c r="M194" s="64">
        <f>CAZUL!G191</f>
        <v>0</v>
      </c>
      <c r="N194" s="30">
        <f>CAZUL!H191</f>
        <v>0</v>
      </c>
      <c r="O194" s="7" t="str">
        <f>DESPESAS!E2</f>
        <v>BRADESCO</v>
      </c>
      <c r="P194" s="2"/>
      <c r="AA194" s="66">
        <f>CAZUL!C191</f>
        <v>0</v>
      </c>
    </row>
    <row r="195" spans="1:27" ht="12.75" hidden="1" customHeight="1" x14ac:dyDescent="0.25">
      <c r="A195" s="2"/>
      <c r="B195" s="27" t="s">
        <v>87</v>
      </c>
      <c r="C195" s="2"/>
      <c r="D195" s="38"/>
      <c r="E195" s="7">
        <f>CAZUL!B192</f>
        <v>0</v>
      </c>
      <c r="F195" s="43">
        <f>CAZUL!N192</f>
        <v>0</v>
      </c>
      <c r="G195" s="29" t="str">
        <f>DESPESAS!D2</f>
        <v xml:space="preserve">UPA COPACABANA </v>
      </c>
      <c r="H195" s="65">
        <f>IFERROR(VLOOKUP(I195,FORNECEDOR!$A$1:$B$301,2,FALSE),)</f>
        <v>0</v>
      </c>
      <c r="I195" s="68">
        <f>CAZUL!E192</f>
        <v>0</v>
      </c>
      <c r="J195" s="38">
        <f>IFERROR(VLOOKUP(AA195,DESPESAS!$A$2:$B$311,2,FALSE),)</f>
        <v>0</v>
      </c>
      <c r="K195" s="38" t="e">
        <f>VLOOKUP(AA195,DESPESAS!$A$2:$C$311,3,FALSE)</f>
        <v>#N/A</v>
      </c>
      <c r="L195" s="30">
        <f>CAZUL!F192</f>
        <v>0</v>
      </c>
      <c r="M195" s="64">
        <f>CAZUL!G192</f>
        <v>0</v>
      </c>
      <c r="N195" s="30">
        <f>CAZUL!H192</f>
        <v>0</v>
      </c>
      <c r="O195" s="7" t="str">
        <f>DESPESAS!E2</f>
        <v>BRADESCO</v>
      </c>
      <c r="P195" s="2"/>
      <c r="AA195" s="66">
        <f>CAZUL!C192</f>
        <v>0</v>
      </c>
    </row>
    <row r="196" spans="1:27" s="13" customFormat="1" ht="12.75" hidden="1" customHeight="1" x14ac:dyDescent="0.25">
      <c r="A196" s="2" t="s">
        <v>41</v>
      </c>
      <c r="B196" s="27" t="s">
        <v>87</v>
      </c>
      <c r="C196" s="4"/>
      <c r="D196" s="38"/>
      <c r="E196" s="7">
        <f>CAZUL!B193</f>
        <v>0</v>
      </c>
      <c r="F196" s="43">
        <f>CAZUL!N193</f>
        <v>0</v>
      </c>
      <c r="G196" s="29" t="str">
        <f>DESPESAS!D2</f>
        <v xml:space="preserve">UPA COPACABANA </v>
      </c>
      <c r="H196" s="65">
        <f>IFERROR(VLOOKUP(I196,FORNECEDOR!$A$1:$B$301,2,FALSE),)</f>
        <v>0</v>
      </c>
      <c r="I196" s="68">
        <f>CAZUL!E193</f>
        <v>0</v>
      </c>
      <c r="J196" s="38">
        <f>IFERROR(VLOOKUP(AA196,DESPESAS!$A$2:$B$311,2,FALSE),)</f>
        <v>0</v>
      </c>
      <c r="K196" s="38" t="e">
        <f>VLOOKUP(AA196,DESPESAS!$A$2:$C$311,3,FALSE)</f>
        <v>#N/A</v>
      </c>
      <c r="L196" s="30">
        <f>CAZUL!F193</f>
        <v>0</v>
      </c>
      <c r="M196" s="64">
        <f>CAZUL!G193</f>
        <v>0</v>
      </c>
      <c r="N196" s="30">
        <f>CAZUL!H193</f>
        <v>0</v>
      </c>
      <c r="O196" s="7" t="str">
        <f>DESPESAS!E2</f>
        <v>BRADESCO</v>
      </c>
      <c r="P196" s="4"/>
      <c r="AA196" s="66">
        <f>CAZUL!C193</f>
        <v>0</v>
      </c>
    </row>
    <row r="197" spans="1:27" s="13" customFormat="1" ht="12.75" hidden="1" customHeight="1" x14ac:dyDescent="0.25">
      <c r="A197" s="2" t="s">
        <v>41</v>
      </c>
      <c r="B197" s="27" t="s">
        <v>87</v>
      </c>
      <c r="C197" s="4"/>
      <c r="D197" s="10"/>
      <c r="E197" s="7">
        <f>CAZUL!B194</f>
        <v>0</v>
      </c>
      <c r="F197" s="43">
        <f>CAZUL!N194</f>
        <v>0</v>
      </c>
      <c r="G197" s="29" t="str">
        <f>DESPESAS!D2</f>
        <v xml:space="preserve">UPA COPACABANA </v>
      </c>
      <c r="H197" s="65">
        <f>IFERROR(VLOOKUP(I197,FORNECEDOR!$A$1:$B$301,2,FALSE),)</f>
        <v>0</v>
      </c>
      <c r="I197" s="68">
        <f>CAZUL!E194</f>
        <v>0</v>
      </c>
      <c r="J197" s="38">
        <f>IFERROR(VLOOKUP(AA197,DESPESAS!$A$2:$B$311,2,FALSE),)</f>
        <v>0</v>
      </c>
      <c r="K197" s="38" t="e">
        <f>VLOOKUP(AA197,DESPESAS!$A$2:$C$311,3,FALSE)</f>
        <v>#N/A</v>
      </c>
      <c r="L197" s="30">
        <f>CAZUL!F194</f>
        <v>0</v>
      </c>
      <c r="M197" s="64">
        <f>CAZUL!G194</f>
        <v>0</v>
      </c>
      <c r="N197" s="30">
        <f>CAZUL!H194</f>
        <v>0</v>
      </c>
      <c r="O197" s="7" t="str">
        <f>DESPESAS!E2</f>
        <v>BRADESCO</v>
      </c>
      <c r="P197" s="4"/>
      <c r="AA197" s="66">
        <f>CAZUL!C194</f>
        <v>0</v>
      </c>
    </row>
    <row r="198" spans="1:27" s="13" customFormat="1" ht="12.75" hidden="1" customHeight="1" x14ac:dyDescent="0.25">
      <c r="A198" s="2" t="s">
        <v>41</v>
      </c>
      <c r="B198" s="27" t="s">
        <v>87</v>
      </c>
      <c r="C198" s="4"/>
      <c r="D198" s="38"/>
      <c r="E198" s="7">
        <f>CAZUL!B195</f>
        <v>0</v>
      </c>
      <c r="F198" s="43">
        <f>CAZUL!N195</f>
        <v>0</v>
      </c>
      <c r="G198" s="29" t="str">
        <f>DESPESAS!D2</f>
        <v xml:space="preserve">UPA COPACABANA </v>
      </c>
      <c r="H198" s="65">
        <f>IFERROR(VLOOKUP(I198,FORNECEDOR!$A$1:$B$301,2,FALSE),)</f>
        <v>0</v>
      </c>
      <c r="I198" s="68">
        <f>CAZUL!E195</f>
        <v>0</v>
      </c>
      <c r="J198" s="38">
        <f>IFERROR(VLOOKUP(AA198,DESPESAS!$A$2:$B$311,2,FALSE),)</f>
        <v>0</v>
      </c>
      <c r="K198" s="38" t="e">
        <f>VLOOKUP(AA198,DESPESAS!$A$2:$C$311,3,FALSE)</f>
        <v>#N/A</v>
      </c>
      <c r="L198" s="30">
        <f>CAZUL!F195</f>
        <v>0</v>
      </c>
      <c r="M198" s="64">
        <f>CAZUL!G195</f>
        <v>0</v>
      </c>
      <c r="N198" s="30">
        <f>CAZUL!H195</f>
        <v>0</v>
      </c>
      <c r="O198" s="7" t="str">
        <f>DESPESAS!E2</f>
        <v>BRADESCO</v>
      </c>
      <c r="P198" s="4"/>
      <c r="AA198" s="66">
        <f>CAZUL!C195</f>
        <v>0</v>
      </c>
    </row>
    <row r="199" spans="1:27" ht="12.75" hidden="1" customHeight="1" x14ac:dyDescent="0.25">
      <c r="A199" s="2"/>
      <c r="B199" s="27" t="s">
        <v>87</v>
      </c>
      <c r="C199" s="22"/>
      <c r="D199" s="38"/>
      <c r="E199" s="7">
        <f>CAZUL!B196</f>
        <v>0</v>
      </c>
      <c r="F199" s="43">
        <f>CAZUL!N196</f>
        <v>0</v>
      </c>
      <c r="G199" s="29" t="str">
        <f>DESPESAS!D2</f>
        <v xml:space="preserve">UPA COPACABANA </v>
      </c>
      <c r="H199" s="65">
        <f>IFERROR(VLOOKUP(I199,FORNECEDOR!$A$1:$B$301,2,FALSE),)</f>
        <v>0</v>
      </c>
      <c r="I199" s="68">
        <f>CAZUL!E196</f>
        <v>0</v>
      </c>
      <c r="J199" s="38">
        <f>IFERROR(VLOOKUP(AA199,DESPESAS!$A$2:$B$311,2,FALSE),)</f>
        <v>0</v>
      </c>
      <c r="K199" s="38" t="e">
        <f>VLOOKUP(AA199,DESPESAS!$A$2:$C$311,3,FALSE)</f>
        <v>#N/A</v>
      </c>
      <c r="L199" s="30">
        <f>CAZUL!F196</f>
        <v>0</v>
      </c>
      <c r="M199" s="64">
        <f>CAZUL!G196</f>
        <v>0</v>
      </c>
      <c r="N199" s="30">
        <f>CAZUL!H196</f>
        <v>0</v>
      </c>
      <c r="O199" s="7" t="str">
        <f>DESPESAS!E2</f>
        <v>BRADESCO</v>
      </c>
      <c r="P199" s="2"/>
      <c r="AA199" s="66">
        <f>CAZUL!C196</f>
        <v>0</v>
      </c>
    </row>
    <row r="200" spans="1:27" ht="12.75" hidden="1" customHeight="1" x14ac:dyDescent="0.25">
      <c r="A200" s="2"/>
      <c r="B200" s="27" t="s">
        <v>87</v>
      </c>
      <c r="C200" s="22"/>
      <c r="D200" s="38"/>
      <c r="E200" s="7">
        <f>CAZUL!B197</f>
        <v>0</v>
      </c>
      <c r="F200" s="43">
        <f>CAZUL!N197</f>
        <v>0</v>
      </c>
      <c r="G200" s="29" t="str">
        <f>DESPESAS!D2</f>
        <v xml:space="preserve">UPA COPACABANA </v>
      </c>
      <c r="H200" s="65">
        <f>IFERROR(VLOOKUP(I200,FORNECEDOR!$A$1:$B$301,2,FALSE),)</f>
        <v>0</v>
      </c>
      <c r="I200" s="68">
        <f>CAZUL!E197</f>
        <v>0</v>
      </c>
      <c r="J200" s="38">
        <f>IFERROR(VLOOKUP(AA200,DESPESAS!$A$2:$B$311,2,FALSE),)</f>
        <v>0</v>
      </c>
      <c r="K200" s="38" t="e">
        <f>VLOOKUP(AA200,DESPESAS!$A$2:$C$311,3,FALSE)</f>
        <v>#N/A</v>
      </c>
      <c r="L200" s="30">
        <f>CAZUL!F197</f>
        <v>0</v>
      </c>
      <c r="M200" s="64">
        <f>CAZUL!G197</f>
        <v>0</v>
      </c>
      <c r="N200" s="30">
        <f>CAZUL!H197</f>
        <v>0</v>
      </c>
      <c r="O200" s="7" t="str">
        <f>DESPESAS!E2</f>
        <v>BRADESCO</v>
      </c>
      <c r="P200" s="2"/>
      <c r="AA200" s="66">
        <f>CAZUL!C197</f>
        <v>0</v>
      </c>
    </row>
    <row r="201" spans="1:27" ht="12.75" hidden="1" customHeight="1" x14ac:dyDescent="0.25">
      <c r="A201" s="2"/>
      <c r="B201" s="27" t="s">
        <v>87</v>
      </c>
      <c r="C201" s="1"/>
      <c r="D201" s="10"/>
      <c r="E201" s="7">
        <f>CAZUL!B198</f>
        <v>0</v>
      </c>
      <c r="F201" s="43">
        <f>CAZUL!N198</f>
        <v>0</v>
      </c>
      <c r="G201" s="29" t="str">
        <f>DESPESAS!D2</f>
        <v xml:space="preserve">UPA COPACABANA </v>
      </c>
      <c r="H201" s="65">
        <f>IFERROR(VLOOKUP(I201,FORNECEDOR!$A$1:$B$301,2,FALSE),)</f>
        <v>0</v>
      </c>
      <c r="I201" s="68">
        <f>CAZUL!E198</f>
        <v>0</v>
      </c>
      <c r="J201" s="38">
        <f>IFERROR(VLOOKUP(AA201,DESPESAS!$A$2:$B$311,2,FALSE),)</f>
        <v>0</v>
      </c>
      <c r="K201" s="38" t="e">
        <f>VLOOKUP(AA201,DESPESAS!$A$2:$C$311,3,FALSE)</f>
        <v>#N/A</v>
      </c>
      <c r="L201" s="30">
        <f>CAZUL!F198</f>
        <v>0</v>
      </c>
      <c r="M201" s="64">
        <f>CAZUL!G198</f>
        <v>0</v>
      </c>
      <c r="N201" s="30">
        <f>CAZUL!H198</f>
        <v>0</v>
      </c>
      <c r="O201" s="7" t="str">
        <f>DESPESAS!E2</f>
        <v>BRADESCO</v>
      </c>
      <c r="P201" s="2"/>
      <c r="AA201" s="66">
        <f>CAZUL!C198</f>
        <v>0</v>
      </c>
    </row>
    <row r="202" spans="1:27" ht="12.75" hidden="1" customHeight="1" x14ac:dyDescent="0.25">
      <c r="A202" s="24"/>
      <c r="B202" s="27" t="s">
        <v>87</v>
      </c>
      <c r="C202" s="1"/>
      <c r="D202" s="38"/>
      <c r="E202" s="7">
        <f>CAZUL!B199</f>
        <v>0</v>
      </c>
      <c r="F202" s="43">
        <f>CAZUL!N199</f>
        <v>0</v>
      </c>
      <c r="G202" s="29" t="str">
        <f>DESPESAS!D2</f>
        <v xml:space="preserve">UPA COPACABANA </v>
      </c>
      <c r="H202" s="65">
        <f>IFERROR(VLOOKUP(I202,FORNECEDOR!$A$1:$B$301,2,FALSE),)</f>
        <v>0</v>
      </c>
      <c r="I202" s="68">
        <f>CAZUL!E199</f>
        <v>0</v>
      </c>
      <c r="J202" s="38">
        <f>IFERROR(VLOOKUP(AA202,DESPESAS!$A$2:$B$311,2,FALSE),)</f>
        <v>0</v>
      </c>
      <c r="K202" s="38" t="e">
        <f>VLOOKUP(AA202,DESPESAS!$A$2:$C$311,3,FALSE)</f>
        <v>#N/A</v>
      </c>
      <c r="L202" s="30">
        <f>CAZUL!F199</f>
        <v>0</v>
      </c>
      <c r="M202" s="64">
        <f>CAZUL!G199</f>
        <v>0</v>
      </c>
      <c r="N202" s="30">
        <f>CAZUL!H199</f>
        <v>0</v>
      </c>
      <c r="O202" s="7" t="str">
        <f>DESPESAS!E2</f>
        <v>BRADESCO</v>
      </c>
      <c r="P202" s="4"/>
      <c r="AA202" s="66">
        <f>CAZUL!C199</f>
        <v>0</v>
      </c>
    </row>
    <row r="203" spans="1:27" ht="12.75" hidden="1" customHeight="1" x14ac:dyDescent="0.25">
      <c r="A203" s="2"/>
      <c r="B203" s="27" t="s">
        <v>87</v>
      </c>
      <c r="C203" s="2"/>
      <c r="D203" s="10"/>
      <c r="E203" s="7">
        <f>CAZUL!B200</f>
        <v>0</v>
      </c>
      <c r="F203" s="43">
        <f>CAZUL!N200</f>
        <v>0</v>
      </c>
      <c r="G203" s="29" t="str">
        <f>DESPESAS!D2</f>
        <v xml:space="preserve">UPA COPACABANA </v>
      </c>
      <c r="H203" s="65">
        <f>IFERROR(VLOOKUP(I203,FORNECEDOR!$A$1:$B$301,2,FALSE),)</f>
        <v>0</v>
      </c>
      <c r="I203" s="68">
        <f>CAZUL!E200</f>
        <v>0</v>
      </c>
      <c r="J203" s="38">
        <f>IFERROR(VLOOKUP(AA203,DESPESAS!$A$2:$B$311,2,FALSE),)</f>
        <v>0</v>
      </c>
      <c r="K203" s="38" t="e">
        <f>VLOOKUP(AA203,DESPESAS!$A$2:$C$311,3,FALSE)</f>
        <v>#N/A</v>
      </c>
      <c r="L203" s="30">
        <f>CAZUL!F200</f>
        <v>0</v>
      </c>
      <c r="M203" s="64">
        <f>CAZUL!G200</f>
        <v>0</v>
      </c>
      <c r="N203" s="30">
        <f>CAZUL!H200</f>
        <v>0</v>
      </c>
      <c r="O203" s="7" t="str">
        <f>DESPESAS!E2</f>
        <v>BRADESCO</v>
      </c>
      <c r="P203" s="2"/>
      <c r="AA203" s="66">
        <f>CAZUL!C200</f>
        <v>0</v>
      </c>
    </row>
    <row r="204" spans="1:27" ht="12.75" hidden="1" customHeight="1" x14ac:dyDescent="0.25">
      <c r="A204" s="2"/>
      <c r="B204" s="27" t="s">
        <v>87</v>
      </c>
      <c r="C204" s="2"/>
      <c r="D204" s="38"/>
      <c r="E204" s="7">
        <f>CAZUL!B201</f>
        <v>0</v>
      </c>
      <c r="F204" s="43">
        <f>CAZUL!N201</f>
        <v>0</v>
      </c>
      <c r="G204" s="29" t="str">
        <f>DESPESAS!D2</f>
        <v xml:space="preserve">UPA COPACABANA </v>
      </c>
      <c r="H204" s="65">
        <f>IFERROR(VLOOKUP(I204,FORNECEDOR!$A$1:$B$301,2,FALSE),)</f>
        <v>0</v>
      </c>
      <c r="I204" s="68">
        <f>CAZUL!E201</f>
        <v>0</v>
      </c>
      <c r="J204" s="38">
        <f>IFERROR(VLOOKUP(AA204,DESPESAS!$A$2:$B$311,2,FALSE),)</f>
        <v>0</v>
      </c>
      <c r="K204" s="38" t="e">
        <f>VLOOKUP(AA204,DESPESAS!$A$2:$C$311,3,FALSE)</f>
        <v>#N/A</v>
      </c>
      <c r="L204" s="30">
        <f>CAZUL!F201</f>
        <v>0</v>
      </c>
      <c r="M204" s="64">
        <f>CAZUL!G201</f>
        <v>0</v>
      </c>
      <c r="N204" s="30">
        <f>CAZUL!H201</f>
        <v>0</v>
      </c>
      <c r="O204" s="7" t="str">
        <f>DESPESAS!E2</f>
        <v>BRADESCO</v>
      </c>
      <c r="P204" s="2"/>
      <c r="AA204" s="66">
        <f>CAZUL!C201</f>
        <v>0</v>
      </c>
    </row>
    <row r="205" spans="1:27" ht="12.75" hidden="1" customHeight="1" x14ac:dyDescent="0.25">
      <c r="A205" s="2"/>
      <c r="B205" s="27" t="s">
        <v>87</v>
      </c>
      <c r="C205" s="22"/>
      <c r="D205" s="38"/>
      <c r="E205" s="7">
        <f>CAZUL!B202</f>
        <v>0</v>
      </c>
      <c r="F205" s="43">
        <f>CAZUL!N202</f>
        <v>0</v>
      </c>
      <c r="G205" s="29" t="str">
        <f>DESPESAS!D2</f>
        <v xml:space="preserve">UPA COPACABANA </v>
      </c>
      <c r="H205" s="65">
        <f>IFERROR(VLOOKUP(I205,FORNECEDOR!$A$1:$B$301,2,FALSE),)</f>
        <v>0</v>
      </c>
      <c r="I205" s="68">
        <f>CAZUL!E202</f>
        <v>0</v>
      </c>
      <c r="J205" s="38">
        <f>IFERROR(VLOOKUP(AA205,DESPESAS!$A$2:$B$311,2,FALSE),)</f>
        <v>0</v>
      </c>
      <c r="K205" s="38" t="e">
        <f>VLOOKUP(AA205,DESPESAS!$A$2:$C$311,3,FALSE)</f>
        <v>#N/A</v>
      </c>
      <c r="L205" s="30">
        <f>CAZUL!F202</f>
        <v>0</v>
      </c>
      <c r="M205" s="64">
        <f>CAZUL!G202</f>
        <v>0</v>
      </c>
      <c r="N205" s="30">
        <f>CAZUL!H202</f>
        <v>0</v>
      </c>
      <c r="O205" s="7" t="str">
        <f>DESPESAS!E2</f>
        <v>BRADESCO</v>
      </c>
      <c r="P205" s="2"/>
      <c r="AA205" s="66">
        <f>CAZUL!C202</f>
        <v>0</v>
      </c>
    </row>
    <row r="206" spans="1:27" ht="12.75" hidden="1" customHeight="1" x14ac:dyDescent="0.25">
      <c r="A206" s="2"/>
      <c r="B206" s="27" t="s">
        <v>87</v>
      </c>
      <c r="C206" s="1"/>
      <c r="D206" s="38"/>
      <c r="E206" s="7">
        <f>CAZUL!B203</f>
        <v>0</v>
      </c>
      <c r="F206" s="43">
        <f>CAZUL!N203</f>
        <v>0</v>
      </c>
      <c r="G206" s="29" t="str">
        <f>DESPESAS!D2</f>
        <v xml:space="preserve">UPA COPACABANA </v>
      </c>
      <c r="H206" s="65">
        <f>IFERROR(VLOOKUP(I206,FORNECEDOR!$A$1:$B$301,2,FALSE),)</f>
        <v>0</v>
      </c>
      <c r="I206" s="68">
        <f>CAZUL!E203</f>
        <v>0</v>
      </c>
      <c r="J206" s="38">
        <f>IFERROR(VLOOKUP(AA206,DESPESAS!$A$2:$B$311,2,FALSE),)</f>
        <v>0</v>
      </c>
      <c r="K206" s="38" t="e">
        <f>VLOOKUP(AA206,DESPESAS!$A$2:$C$311,3,FALSE)</f>
        <v>#N/A</v>
      </c>
      <c r="L206" s="30">
        <f>CAZUL!F203</f>
        <v>0</v>
      </c>
      <c r="M206" s="64">
        <f>CAZUL!G203</f>
        <v>0</v>
      </c>
      <c r="N206" s="30">
        <f>CAZUL!H203</f>
        <v>0</v>
      </c>
      <c r="O206" s="7" t="str">
        <f>DESPESAS!E2</f>
        <v>BRADESCO</v>
      </c>
      <c r="P206" s="2"/>
      <c r="AA206" s="66">
        <f>CAZUL!C203</f>
        <v>0</v>
      </c>
    </row>
    <row r="207" spans="1:27" ht="12.75" hidden="1" customHeight="1" x14ac:dyDescent="0.25">
      <c r="A207" s="24"/>
      <c r="B207" s="27" t="s">
        <v>87</v>
      </c>
      <c r="C207" s="1"/>
      <c r="D207" s="38"/>
      <c r="E207" s="7">
        <f>CAZUL!B204</f>
        <v>0</v>
      </c>
      <c r="F207" s="43">
        <f>CAZUL!N204</f>
        <v>0</v>
      </c>
      <c r="G207" s="29" t="str">
        <f>DESPESAS!D2</f>
        <v xml:space="preserve">UPA COPACABANA </v>
      </c>
      <c r="H207" s="65">
        <f>IFERROR(VLOOKUP(I207,FORNECEDOR!$A$1:$B$301,2,FALSE),)</f>
        <v>0</v>
      </c>
      <c r="I207" s="68">
        <f>CAZUL!E204</f>
        <v>0</v>
      </c>
      <c r="J207" s="38">
        <f>IFERROR(VLOOKUP(AA207,DESPESAS!$A$2:$B$311,2,FALSE),)</f>
        <v>0</v>
      </c>
      <c r="K207" s="38" t="e">
        <f>VLOOKUP(AA207,DESPESAS!$A$2:$C$311,3,FALSE)</f>
        <v>#N/A</v>
      </c>
      <c r="L207" s="30">
        <f>CAZUL!F204</f>
        <v>0</v>
      </c>
      <c r="M207" s="64">
        <f>CAZUL!G204</f>
        <v>0</v>
      </c>
      <c r="N207" s="30">
        <f>CAZUL!H204</f>
        <v>0</v>
      </c>
      <c r="O207" s="7" t="str">
        <f>DESPESAS!E2</f>
        <v>BRADESCO</v>
      </c>
      <c r="P207" s="4"/>
      <c r="AA207" s="66">
        <f>CAZUL!C204</f>
        <v>0</v>
      </c>
    </row>
    <row r="208" spans="1:27" s="13" customFormat="1" ht="12.75" hidden="1" customHeight="1" x14ac:dyDescent="0.25">
      <c r="A208" s="2" t="s">
        <v>41</v>
      </c>
      <c r="B208" s="27" t="s">
        <v>87</v>
      </c>
      <c r="C208" s="4"/>
      <c r="D208" s="38"/>
      <c r="E208" s="7">
        <f>CAZUL!B205</f>
        <v>0</v>
      </c>
      <c r="F208" s="43">
        <f>CAZUL!N205</f>
        <v>0</v>
      </c>
      <c r="G208" s="29" t="str">
        <f>DESPESAS!D2</f>
        <v xml:space="preserve">UPA COPACABANA </v>
      </c>
      <c r="H208" s="65">
        <f>IFERROR(VLOOKUP(I208,FORNECEDOR!$A$1:$B$301,2,FALSE),)</f>
        <v>0</v>
      </c>
      <c r="I208" s="68">
        <f>CAZUL!E205</f>
        <v>0</v>
      </c>
      <c r="J208" s="38">
        <f>IFERROR(VLOOKUP(AA208,DESPESAS!$A$2:$B$311,2,FALSE),)</f>
        <v>0</v>
      </c>
      <c r="K208" s="38" t="e">
        <f>VLOOKUP(AA208,DESPESAS!$A$2:$C$311,3,FALSE)</f>
        <v>#N/A</v>
      </c>
      <c r="L208" s="30">
        <f>CAZUL!F205</f>
        <v>0</v>
      </c>
      <c r="M208" s="64">
        <f>CAZUL!G205</f>
        <v>0</v>
      </c>
      <c r="N208" s="30">
        <f>CAZUL!H205</f>
        <v>0</v>
      </c>
      <c r="O208" s="7" t="str">
        <f>DESPESAS!E2</f>
        <v>BRADESCO</v>
      </c>
      <c r="P208" s="4"/>
      <c r="AA208" s="66">
        <f>CAZUL!C205</f>
        <v>0</v>
      </c>
    </row>
    <row r="209" spans="1:27" ht="12.75" hidden="1" customHeight="1" x14ac:dyDescent="0.25">
      <c r="A209" s="2"/>
      <c r="B209" s="27" t="s">
        <v>87</v>
      </c>
      <c r="C209" s="1"/>
      <c r="D209" s="38"/>
      <c r="E209" s="7">
        <f>CAZUL!B206</f>
        <v>0</v>
      </c>
      <c r="F209" s="43">
        <f>CAZUL!B206</f>
        <v>0</v>
      </c>
      <c r="G209" s="29" t="str">
        <f>DESPESAS!D2</f>
        <v xml:space="preserve">UPA COPACABANA </v>
      </c>
      <c r="H209" s="65">
        <f>IFERROR(VLOOKUP(I209,FORNECEDOR!$A$1:$B$301,2,FALSE),)</f>
        <v>0</v>
      </c>
      <c r="I209" s="68">
        <f>CAZUL!E206</f>
        <v>0</v>
      </c>
      <c r="J209" s="38">
        <f>IFERROR(VLOOKUP(AA209,DESPESAS!$A$2:$B$311,2,FALSE),)</f>
        <v>0</v>
      </c>
      <c r="K209" s="38" t="e">
        <f>VLOOKUP(AA209,DESPESAS!$A$2:$C$311,3,FALSE)</f>
        <v>#N/A</v>
      </c>
      <c r="L209" s="30">
        <f>CAZUL!F206</f>
        <v>0</v>
      </c>
      <c r="M209" s="64">
        <f>CAZUL!G206</f>
        <v>0</v>
      </c>
      <c r="N209" s="30">
        <f>CAZUL!H206</f>
        <v>0</v>
      </c>
      <c r="O209" s="7" t="str">
        <f>DESPESAS!E2</f>
        <v>BRADESCO</v>
      </c>
      <c r="P209" s="2"/>
      <c r="AA209" s="66">
        <f>CAZUL!C206</f>
        <v>0</v>
      </c>
    </row>
    <row r="210" spans="1:27" x14ac:dyDescent="0.25">
      <c r="D210" s="39"/>
      <c r="G210" s="60"/>
      <c r="I210" s="67"/>
    </row>
    <row r="211" spans="1:27" hidden="1" x14ac:dyDescent="0.25">
      <c r="D211" s="39"/>
      <c r="G211" s="60"/>
    </row>
    <row r="212" spans="1:27" x14ac:dyDescent="0.25">
      <c r="D212" s="39"/>
      <c r="G212" s="60"/>
      <c r="J212" s="67"/>
    </row>
    <row r="213" spans="1:27" x14ac:dyDescent="0.25">
      <c r="D213" s="39"/>
    </row>
    <row r="214" spans="1:27" x14ac:dyDescent="0.25">
      <c r="D214" s="39"/>
    </row>
    <row r="215" spans="1:27" x14ac:dyDescent="0.25">
      <c r="D215" s="39"/>
    </row>
    <row r="216" spans="1:27" x14ac:dyDescent="0.25">
      <c r="D216" s="39"/>
    </row>
    <row r="217" spans="1:27" x14ac:dyDescent="0.25">
      <c r="D217" s="39"/>
    </row>
    <row r="218" spans="1:27" x14ac:dyDescent="0.25">
      <c r="D218" s="39"/>
      <c r="G218" s="15"/>
      <c r="H218" s="46"/>
      <c r="I218" s="46"/>
      <c r="J218" s="46"/>
    </row>
    <row r="219" spans="1:27" x14ac:dyDescent="0.25">
      <c r="D219" s="39"/>
      <c r="G219" s="15"/>
      <c r="H219" s="46"/>
      <c r="I219" s="46"/>
      <c r="J219" s="46"/>
    </row>
    <row r="220" spans="1:27" x14ac:dyDescent="0.25">
      <c r="D220" s="39"/>
      <c r="G220" s="15"/>
      <c r="H220" s="70"/>
      <c r="I220" s="71"/>
      <c r="J220" s="71"/>
    </row>
    <row r="221" spans="1:27" x14ac:dyDescent="0.25">
      <c r="D221" s="39"/>
    </row>
    <row r="222" spans="1:27" x14ac:dyDescent="0.25">
      <c r="D222" s="39"/>
    </row>
    <row r="223" spans="1:27" x14ac:dyDescent="0.25">
      <c r="D223" s="39"/>
    </row>
  </sheetData>
  <autoFilter ref="A4:XFD210">
    <filterColumn colId="4">
      <filters blank="1">
        <filter val="01/01/2020"/>
        <filter val="01/02/2020"/>
        <filter val="02/01/2020"/>
        <filter val="03/01/2020"/>
        <filter val="03/02/2020"/>
        <filter val="03/12/2019"/>
        <filter val="04/02/2020"/>
        <filter val="04/12/2020"/>
        <filter val="05/02/2020"/>
        <filter val="06/01/2020"/>
        <filter val="06/02/2020"/>
        <filter val="07/02/2020"/>
        <filter val="07/12/2019"/>
        <filter val="11/02/2020"/>
        <filter val="13/02/2020"/>
        <filter val="14/02/2020"/>
        <filter val="17/02/2020"/>
        <filter val="17/10/2019"/>
        <filter val="18/02/2020"/>
        <filter val="19/02/2020"/>
        <filter val="20/01/2020"/>
        <filter val="20/02/2020"/>
        <filter val="21/01/2020"/>
        <filter val="21/02/2020"/>
        <filter val="22/01/2020"/>
        <filter val="27/02/2020"/>
        <filter val="28/02/2020"/>
        <filter val="28/09/2019"/>
        <filter val="29/11/2019"/>
        <filter val="30/01/2020"/>
        <filter val="31/0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98" zoomScale="110" zoomScaleNormal="110" workbookViewId="0">
      <selection activeCell="A123" sqref="A123"/>
    </sheetView>
  </sheetViews>
  <sheetFormatPr defaultRowHeight="15" x14ac:dyDescent="0.25"/>
  <cols>
    <col min="1" max="1" width="70" customWidth="1"/>
    <col min="2" max="2" width="19.28515625" style="61" bestFit="1" customWidth="1"/>
    <col min="3" max="3" width="17.42578125" bestFit="1" customWidth="1"/>
    <col min="5" max="5" width="32" customWidth="1"/>
  </cols>
  <sheetData>
    <row r="1" spans="1:2" x14ac:dyDescent="0.25">
      <c r="A1" t="s">
        <v>88</v>
      </c>
      <c r="B1" s="74">
        <v>4655157000106</v>
      </c>
    </row>
    <row r="2" spans="1:2" x14ac:dyDescent="0.25">
      <c r="A2" t="s">
        <v>394</v>
      </c>
      <c r="B2" s="74">
        <v>29601926000114</v>
      </c>
    </row>
    <row r="3" spans="1:2" x14ac:dyDescent="0.25">
      <c r="A3" t="s">
        <v>24</v>
      </c>
      <c r="B3" s="74">
        <v>4681111000242</v>
      </c>
    </row>
    <row r="4" spans="1:2" x14ac:dyDescent="0.25">
      <c r="A4" t="s">
        <v>395</v>
      </c>
      <c r="B4" s="74" t="s">
        <v>415</v>
      </c>
    </row>
    <row r="5" spans="1:2" x14ac:dyDescent="0.25">
      <c r="A5" t="s">
        <v>89</v>
      </c>
      <c r="B5" s="74">
        <v>14327454000267</v>
      </c>
    </row>
    <row r="6" spans="1:2" x14ac:dyDescent="0.25">
      <c r="A6" t="s">
        <v>90</v>
      </c>
      <c r="B6" s="74">
        <v>7955424000159</v>
      </c>
    </row>
    <row r="7" spans="1:2" x14ac:dyDescent="0.25">
      <c r="A7" t="s">
        <v>91</v>
      </c>
      <c r="B7" s="74">
        <v>5957860000131</v>
      </c>
    </row>
    <row r="8" spans="1:2" x14ac:dyDescent="0.25">
      <c r="A8" t="s">
        <v>391</v>
      </c>
      <c r="B8" s="74" t="s">
        <v>501</v>
      </c>
    </row>
    <row r="9" spans="1:2" x14ac:dyDescent="0.25">
      <c r="A9" t="s">
        <v>404</v>
      </c>
      <c r="B9" s="74">
        <v>19349009000130</v>
      </c>
    </row>
    <row r="10" spans="1:2" x14ac:dyDescent="0.25">
      <c r="A10" t="s">
        <v>414</v>
      </c>
      <c r="B10" s="74" t="s">
        <v>495</v>
      </c>
    </row>
    <row r="11" spans="1:2" x14ac:dyDescent="0.25">
      <c r="A11" t="s">
        <v>28</v>
      </c>
      <c r="B11" s="74">
        <v>27721364000117</v>
      </c>
    </row>
    <row r="12" spans="1:2" x14ac:dyDescent="0.25">
      <c r="A12" t="s">
        <v>480</v>
      </c>
      <c r="B12" s="74">
        <v>24323689000153</v>
      </c>
    </row>
    <row r="13" spans="1:2" x14ac:dyDescent="0.25">
      <c r="A13" t="s">
        <v>405</v>
      </c>
      <c r="B13" s="74">
        <v>32313421000169</v>
      </c>
    </row>
    <row r="14" spans="1:2" x14ac:dyDescent="0.25">
      <c r="A14" t="s">
        <v>34</v>
      </c>
      <c r="B14" s="74">
        <v>7271776000195</v>
      </c>
    </row>
    <row r="15" spans="1:2" x14ac:dyDescent="0.25">
      <c r="A15" t="s">
        <v>92</v>
      </c>
      <c r="B15" s="74">
        <v>61418042000131</v>
      </c>
    </row>
    <row r="16" spans="1:2" x14ac:dyDescent="0.25">
      <c r="A16" t="s">
        <v>537</v>
      </c>
      <c r="B16" s="74" t="s">
        <v>548</v>
      </c>
    </row>
    <row r="17" spans="1:2" x14ac:dyDescent="0.25">
      <c r="A17" t="s">
        <v>482</v>
      </c>
      <c r="B17" s="74">
        <v>11857102000144</v>
      </c>
    </row>
    <row r="18" spans="1:2" x14ac:dyDescent="0.25">
      <c r="A18" t="s">
        <v>93</v>
      </c>
      <c r="B18" s="74">
        <v>21514919000173</v>
      </c>
    </row>
    <row r="19" spans="1:2" x14ac:dyDescent="0.25">
      <c r="A19" t="s">
        <v>94</v>
      </c>
      <c r="B19" s="74">
        <v>10925115000140</v>
      </c>
    </row>
    <row r="20" spans="1:2" x14ac:dyDescent="0.25">
      <c r="A20" t="s">
        <v>33</v>
      </c>
      <c r="B20" s="74">
        <v>3061922000105</v>
      </c>
    </row>
    <row r="21" spans="1:2" x14ac:dyDescent="0.25">
      <c r="A21" t="s">
        <v>95</v>
      </c>
      <c r="B21" s="74">
        <v>18800600000108</v>
      </c>
    </row>
    <row r="22" spans="1:2" x14ac:dyDescent="0.25">
      <c r="A22" t="s">
        <v>96</v>
      </c>
      <c r="B22" s="74">
        <v>68583954000108</v>
      </c>
    </row>
    <row r="23" spans="1:2" x14ac:dyDescent="0.25">
      <c r="A23" t="s">
        <v>386</v>
      </c>
      <c r="B23" s="74">
        <v>13913148000169</v>
      </c>
    </row>
    <row r="24" spans="1:2" x14ac:dyDescent="0.25">
      <c r="A24" t="s">
        <v>4</v>
      </c>
      <c r="B24" s="74">
        <v>85822000112</v>
      </c>
    </row>
    <row r="25" spans="1:2" x14ac:dyDescent="0.25">
      <c r="A25" t="s">
        <v>97</v>
      </c>
      <c r="B25" s="74">
        <v>85822000112</v>
      </c>
    </row>
    <row r="26" spans="1:2" x14ac:dyDescent="0.25">
      <c r="A26" t="s">
        <v>13</v>
      </c>
      <c r="B26" s="74">
        <v>31027407000136</v>
      </c>
    </row>
    <row r="27" spans="1:2" x14ac:dyDescent="0.25">
      <c r="A27" t="s">
        <v>98</v>
      </c>
      <c r="B27" s="74">
        <v>6022597000151</v>
      </c>
    </row>
    <row r="28" spans="1:2" x14ac:dyDescent="0.25">
      <c r="A28" t="s">
        <v>407</v>
      </c>
      <c r="B28" s="74"/>
    </row>
    <row r="29" spans="1:2" x14ac:dyDescent="0.25">
      <c r="A29" t="s">
        <v>2</v>
      </c>
      <c r="B29" s="74" t="s">
        <v>496</v>
      </c>
    </row>
    <row r="30" spans="1:2" x14ac:dyDescent="0.25">
      <c r="A30" t="s">
        <v>409</v>
      </c>
      <c r="B30" s="74"/>
    </row>
    <row r="31" spans="1:2" x14ac:dyDescent="0.25">
      <c r="A31" t="s">
        <v>455</v>
      </c>
      <c r="B31" s="74" t="s">
        <v>512</v>
      </c>
    </row>
    <row r="32" spans="1:2" x14ac:dyDescent="0.25">
      <c r="A32" t="s">
        <v>442</v>
      </c>
      <c r="B32" s="74" t="s">
        <v>491</v>
      </c>
    </row>
    <row r="33" spans="1:2" x14ac:dyDescent="0.25">
      <c r="A33" t="s">
        <v>99</v>
      </c>
      <c r="B33" s="74" t="s">
        <v>491</v>
      </c>
    </row>
    <row r="34" spans="1:2" x14ac:dyDescent="0.25">
      <c r="A34" t="s">
        <v>42</v>
      </c>
      <c r="B34" s="74"/>
    </row>
    <row r="35" spans="1:2" x14ac:dyDescent="0.25">
      <c r="A35" t="s">
        <v>393</v>
      </c>
      <c r="B35" s="74"/>
    </row>
    <row r="36" spans="1:2" x14ac:dyDescent="0.25">
      <c r="A36" t="s">
        <v>30</v>
      </c>
      <c r="B36" s="74">
        <v>89171417000120</v>
      </c>
    </row>
    <row r="37" spans="1:2" x14ac:dyDescent="0.25">
      <c r="A37" t="s">
        <v>100</v>
      </c>
      <c r="B37" s="74">
        <v>4752237000180</v>
      </c>
    </row>
    <row r="38" spans="1:2" x14ac:dyDescent="0.25">
      <c r="A38" t="s">
        <v>20</v>
      </c>
      <c r="B38" s="74">
        <v>60619202003406</v>
      </c>
    </row>
    <row r="39" spans="1:2" x14ac:dyDescent="0.25">
      <c r="A39" t="s">
        <v>101</v>
      </c>
      <c r="B39" s="74">
        <v>19828567000189</v>
      </c>
    </row>
    <row r="40" spans="1:2" x14ac:dyDescent="0.25">
      <c r="A40" t="s">
        <v>102</v>
      </c>
      <c r="B40" s="74">
        <v>19828567000189</v>
      </c>
    </row>
    <row r="41" spans="1:2" x14ac:dyDescent="0.25">
      <c r="A41" t="s">
        <v>411</v>
      </c>
      <c r="B41" s="74"/>
    </row>
    <row r="42" spans="1:2" x14ac:dyDescent="0.25">
      <c r="A42" t="s">
        <v>103</v>
      </c>
      <c r="B42" s="74">
        <v>30757115000196</v>
      </c>
    </row>
    <row r="43" spans="1:2" x14ac:dyDescent="0.25">
      <c r="A43" t="s">
        <v>401</v>
      </c>
      <c r="B43" s="74">
        <v>874929000140</v>
      </c>
    </row>
    <row r="44" spans="1:2" x14ac:dyDescent="0.25">
      <c r="A44" t="s">
        <v>104</v>
      </c>
      <c r="B44" s="74">
        <v>26081370000194</v>
      </c>
    </row>
    <row r="45" spans="1:2" x14ac:dyDescent="0.25">
      <c r="A45" t="s">
        <v>397</v>
      </c>
      <c r="B45" s="74"/>
    </row>
    <row r="46" spans="1:2" x14ac:dyDescent="0.25">
      <c r="A46" t="s">
        <v>398</v>
      </c>
      <c r="B46" s="74"/>
    </row>
    <row r="47" spans="1:2" x14ac:dyDescent="0.25">
      <c r="A47" t="s">
        <v>399</v>
      </c>
      <c r="B47" s="74"/>
    </row>
    <row r="48" spans="1:2" x14ac:dyDescent="0.25">
      <c r="A48" t="s">
        <v>105</v>
      </c>
      <c r="B48" s="74">
        <v>7366296000108</v>
      </c>
    </row>
    <row r="49" spans="1:2" x14ac:dyDescent="0.25">
      <c r="A49" t="s">
        <v>106</v>
      </c>
      <c r="B49" s="74">
        <v>2830778000153</v>
      </c>
    </row>
    <row r="50" spans="1:2" x14ac:dyDescent="0.25">
      <c r="A50" t="s">
        <v>438</v>
      </c>
      <c r="B50" s="74">
        <v>6027816000276</v>
      </c>
    </row>
    <row r="51" spans="1:2" x14ac:dyDescent="0.25">
      <c r="A51" t="s">
        <v>410</v>
      </c>
      <c r="B51" s="74">
        <v>40232258000138</v>
      </c>
    </row>
    <row r="52" spans="1:2" x14ac:dyDescent="0.25">
      <c r="A52" t="s">
        <v>392</v>
      </c>
      <c r="B52" s="74"/>
    </row>
    <row r="53" spans="1:2" x14ac:dyDescent="0.25">
      <c r="A53" t="s">
        <v>392</v>
      </c>
      <c r="B53" s="74">
        <v>87389086000174</v>
      </c>
    </row>
    <row r="54" spans="1:2" x14ac:dyDescent="0.25">
      <c r="A54" t="s">
        <v>107</v>
      </c>
      <c r="B54" s="74">
        <v>12465226000147</v>
      </c>
    </row>
    <row r="55" spans="1:2" x14ac:dyDescent="0.25">
      <c r="A55" t="s">
        <v>485</v>
      </c>
      <c r="B55" s="74" t="s">
        <v>497</v>
      </c>
    </row>
    <row r="56" spans="1:2" x14ac:dyDescent="0.25">
      <c r="A56" t="s">
        <v>108</v>
      </c>
      <c r="B56" s="74">
        <v>26550803000103</v>
      </c>
    </row>
    <row r="57" spans="1:2" x14ac:dyDescent="0.25">
      <c r="A57" t="s">
        <v>449</v>
      </c>
      <c r="B57" s="74" t="s">
        <v>22</v>
      </c>
    </row>
    <row r="58" spans="1:2" x14ac:dyDescent="0.25">
      <c r="A58" t="s">
        <v>109</v>
      </c>
      <c r="B58" s="74">
        <v>24415461000193</v>
      </c>
    </row>
    <row r="59" spans="1:2" x14ac:dyDescent="0.25">
      <c r="A59" t="s">
        <v>23</v>
      </c>
      <c r="B59" s="74">
        <v>14470588000151</v>
      </c>
    </row>
    <row r="60" spans="1:2" x14ac:dyDescent="0.25">
      <c r="A60" t="s">
        <v>110</v>
      </c>
      <c r="B60" s="74">
        <v>11896538000142</v>
      </c>
    </row>
    <row r="61" spans="1:2" x14ac:dyDescent="0.25">
      <c r="A61" t="s">
        <v>111</v>
      </c>
      <c r="B61" s="74">
        <v>11305089000463</v>
      </c>
    </row>
    <row r="62" spans="1:2" x14ac:dyDescent="0.25">
      <c r="A62" t="s">
        <v>413</v>
      </c>
      <c r="B62" s="74">
        <v>20650862000177</v>
      </c>
    </row>
    <row r="63" spans="1:2" x14ac:dyDescent="0.25">
      <c r="A63" t="s">
        <v>412</v>
      </c>
      <c r="B63" s="74">
        <v>18283401000161</v>
      </c>
    </row>
    <row r="64" spans="1:2" x14ac:dyDescent="0.25">
      <c r="A64" t="s">
        <v>112</v>
      </c>
      <c r="B64" s="74">
        <v>8087373000153</v>
      </c>
    </row>
    <row r="65" spans="1:2" x14ac:dyDescent="0.25">
      <c r="A65" t="s">
        <v>113</v>
      </c>
      <c r="B65" s="74">
        <v>18283401000161</v>
      </c>
    </row>
    <row r="66" spans="1:2" x14ac:dyDescent="0.25">
      <c r="A66" t="s">
        <v>18</v>
      </c>
      <c r="B66" s="74">
        <v>16637920000155</v>
      </c>
    </row>
    <row r="67" spans="1:2" x14ac:dyDescent="0.25">
      <c r="A67" t="s">
        <v>43</v>
      </c>
      <c r="B67" s="74"/>
    </row>
    <row r="68" spans="1:2" x14ac:dyDescent="0.25">
      <c r="A68" t="s">
        <v>10</v>
      </c>
      <c r="B68" s="74" t="s">
        <v>550</v>
      </c>
    </row>
    <row r="69" spans="1:2" x14ac:dyDescent="0.25">
      <c r="A69" t="s">
        <v>396</v>
      </c>
      <c r="B69" s="74" t="s">
        <v>551</v>
      </c>
    </row>
    <row r="70" spans="1:2" x14ac:dyDescent="0.25">
      <c r="A70" t="s">
        <v>432</v>
      </c>
      <c r="B70" s="74" t="s">
        <v>489</v>
      </c>
    </row>
    <row r="71" spans="1:2" x14ac:dyDescent="0.25">
      <c r="A71" t="s">
        <v>436</v>
      </c>
      <c r="B71" s="74" t="s">
        <v>26</v>
      </c>
    </row>
    <row r="72" spans="1:2" x14ac:dyDescent="0.25">
      <c r="A72" t="s">
        <v>437</v>
      </c>
      <c r="B72" s="74" t="s">
        <v>490</v>
      </c>
    </row>
    <row r="73" spans="1:2" x14ac:dyDescent="0.25">
      <c r="A73" t="s">
        <v>440</v>
      </c>
      <c r="B73" s="74" t="s">
        <v>16</v>
      </c>
    </row>
    <row r="74" spans="1:2" x14ac:dyDescent="0.25">
      <c r="A74" t="s">
        <v>445</v>
      </c>
      <c r="B74" s="74" t="s">
        <v>492</v>
      </c>
    </row>
    <row r="75" spans="1:2" x14ac:dyDescent="0.25">
      <c r="A75" t="s">
        <v>447</v>
      </c>
      <c r="B75" s="74" t="s">
        <v>29</v>
      </c>
    </row>
    <row r="76" spans="1:2" x14ac:dyDescent="0.25">
      <c r="A76" t="s">
        <v>448</v>
      </c>
      <c r="B76" s="74" t="s">
        <v>493</v>
      </c>
    </row>
    <row r="77" spans="1:2" x14ac:dyDescent="0.25">
      <c r="A77" t="s">
        <v>463</v>
      </c>
      <c r="B77" s="74" t="s">
        <v>494</v>
      </c>
    </row>
    <row r="78" spans="1:2" x14ac:dyDescent="0.25">
      <c r="A78" t="s">
        <v>414</v>
      </c>
      <c r="B78" s="74"/>
    </row>
    <row r="79" spans="1:2" x14ac:dyDescent="0.25">
      <c r="A79" t="s">
        <v>487</v>
      </c>
      <c r="B79" s="74"/>
    </row>
    <row r="80" spans="1:2" x14ac:dyDescent="0.25">
      <c r="A80" t="s">
        <v>478</v>
      </c>
      <c r="B80" s="61" t="s">
        <v>502</v>
      </c>
    </row>
    <row r="81" spans="1:2" x14ac:dyDescent="0.25">
      <c r="A81" t="s">
        <v>465</v>
      </c>
      <c r="B81" s="80" t="s">
        <v>503</v>
      </c>
    </row>
    <row r="82" spans="1:2" x14ac:dyDescent="0.25">
      <c r="A82" t="s">
        <v>504</v>
      </c>
      <c r="B82" s="61" t="s">
        <v>505</v>
      </c>
    </row>
    <row r="83" spans="1:2" x14ac:dyDescent="0.25">
      <c r="A83" t="s">
        <v>506</v>
      </c>
      <c r="B83" s="61" t="s">
        <v>505</v>
      </c>
    </row>
    <row r="84" spans="1:2" x14ac:dyDescent="0.25">
      <c r="A84" t="s">
        <v>391</v>
      </c>
      <c r="B84" s="61" t="s">
        <v>505</v>
      </c>
    </row>
    <row r="85" spans="1:2" x14ac:dyDescent="0.25">
      <c r="A85" t="s">
        <v>507</v>
      </c>
    </row>
    <row r="86" spans="1:2" x14ac:dyDescent="0.25">
      <c r="A86" t="s">
        <v>508</v>
      </c>
    </row>
    <row r="87" spans="1:2" x14ac:dyDescent="0.25">
      <c r="A87" t="s">
        <v>509</v>
      </c>
    </row>
    <row r="88" spans="1:2" x14ac:dyDescent="0.25">
      <c r="A88" t="s">
        <v>484</v>
      </c>
      <c r="B88" s="61" t="s">
        <v>510</v>
      </c>
    </row>
    <row r="89" spans="1:2" x14ac:dyDescent="0.25">
      <c r="A89" t="s">
        <v>460</v>
      </c>
      <c r="B89" s="61" t="s">
        <v>17</v>
      </c>
    </row>
    <row r="90" spans="1:2" x14ac:dyDescent="0.25">
      <c r="A90" t="s">
        <v>462</v>
      </c>
      <c r="B90" s="61" t="s">
        <v>511</v>
      </c>
    </row>
    <row r="91" spans="1:2" x14ac:dyDescent="0.25">
      <c r="A91" t="s">
        <v>454</v>
      </c>
      <c r="B91" s="61" t="s">
        <v>15</v>
      </c>
    </row>
    <row r="92" spans="1:2" x14ac:dyDescent="0.25">
      <c r="A92" t="s">
        <v>476</v>
      </c>
      <c r="B92" s="61" t="s">
        <v>513</v>
      </c>
    </row>
    <row r="93" spans="1:2" x14ac:dyDescent="0.25">
      <c r="A93" t="s">
        <v>456</v>
      </c>
      <c r="B93" s="61" t="s">
        <v>15</v>
      </c>
    </row>
    <row r="94" spans="1:2" x14ac:dyDescent="0.25">
      <c r="A94" t="s">
        <v>453</v>
      </c>
      <c r="B94" s="61" t="s">
        <v>514</v>
      </c>
    </row>
    <row r="95" spans="1:2" x14ac:dyDescent="0.25">
      <c r="A95" t="s">
        <v>444</v>
      </c>
      <c r="B95" s="61" t="s">
        <v>501</v>
      </c>
    </row>
    <row r="96" spans="1:2" x14ac:dyDescent="0.25">
      <c r="A96" t="s">
        <v>515</v>
      </c>
      <c r="B96" s="61" t="s">
        <v>525</v>
      </c>
    </row>
    <row r="97" spans="1:2" x14ac:dyDescent="0.25">
      <c r="A97" t="s">
        <v>519</v>
      </c>
      <c r="B97" s="61" t="s">
        <v>526</v>
      </c>
    </row>
    <row r="98" spans="1:2" x14ac:dyDescent="0.25">
      <c r="A98" t="s">
        <v>436</v>
      </c>
      <c r="B98" s="61" t="s">
        <v>26</v>
      </c>
    </row>
    <row r="99" spans="1:2" x14ac:dyDescent="0.25">
      <c r="A99" t="s">
        <v>436</v>
      </c>
      <c r="B99" s="61" t="s">
        <v>26</v>
      </c>
    </row>
    <row r="100" spans="1:2" x14ac:dyDescent="0.25">
      <c r="A100" t="s">
        <v>516</v>
      </c>
      <c r="B100" s="61" t="s">
        <v>527</v>
      </c>
    </row>
    <row r="101" spans="1:2" x14ac:dyDescent="0.25">
      <c r="A101" t="s">
        <v>11</v>
      </c>
      <c r="B101" s="61" t="s">
        <v>528</v>
      </c>
    </row>
    <row r="102" spans="1:2" x14ac:dyDescent="0.25">
      <c r="A102" t="s">
        <v>518</v>
      </c>
      <c r="B102" s="61" t="s">
        <v>529</v>
      </c>
    </row>
    <row r="103" spans="1:2" x14ac:dyDescent="0.25">
      <c r="A103" t="s">
        <v>523</v>
      </c>
      <c r="B103" s="61" t="s">
        <v>530</v>
      </c>
    </row>
    <row r="104" spans="1:2" x14ac:dyDescent="0.25">
      <c r="A104" t="s">
        <v>524</v>
      </c>
      <c r="B104" s="61" t="s">
        <v>531</v>
      </c>
    </row>
    <row r="105" spans="1:2" x14ac:dyDescent="0.25">
      <c r="A105" t="s">
        <v>487</v>
      </c>
      <c r="B105" s="61" t="s">
        <v>706</v>
      </c>
    </row>
    <row r="106" spans="1:2" x14ac:dyDescent="0.25">
      <c r="A106" t="s">
        <v>689</v>
      </c>
      <c r="B106" s="61" t="s">
        <v>15</v>
      </c>
    </row>
    <row r="107" spans="1:2" x14ac:dyDescent="0.25">
      <c r="A107" t="s">
        <v>594</v>
      </c>
      <c r="B107" s="61" t="s">
        <v>695</v>
      </c>
    </row>
    <row r="108" spans="1:2" x14ac:dyDescent="0.25">
      <c r="A108" t="s">
        <v>597</v>
      </c>
      <c r="B108" s="61" t="s">
        <v>696</v>
      </c>
    </row>
    <row r="109" spans="1:2" x14ac:dyDescent="0.25">
      <c r="A109" t="s">
        <v>600</v>
      </c>
      <c r="B109" s="61" t="s">
        <v>697</v>
      </c>
    </row>
    <row r="110" spans="1:2" x14ac:dyDescent="0.25">
      <c r="A110" t="s">
        <v>611</v>
      </c>
    </row>
    <row r="111" spans="1:2" x14ac:dyDescent="0.25">
      <c r="A111" t="s">
        <v>542</v>
      </c>
      <c r="B111" s="61" t="s">
        <v>698</v>
      </c>
    </row>
    <row r="112" spans="1:2" x14ac:dyDescent="0.25">
      <c r="A112" t="s">
        <v>676</v>
      </c>
      <c r="B112" s="61" t="s">
        <v>699</v>
      </c>
    </row>
    <row r="113" spans="1:2" x14ac:dyDescent="0.25">
      <c r="A113" t="s">
        <v>674</v>
      </c>
      <c r="B113" s="61" t="s">
        <v>700</v>
      </c>
    </row>
    <row r="114" spans="1:2" x14ac:dyDescent="0.25">
      <c r="A114" t="s">
        <v>671</v>
      </c>
      <c r="B114" s="61" t="s">
        <v>701</v>
      </c>
    </row>
    <row r="115" spans="1:2" x14ac:dyDescent="0.25">
      <c r="A115" t="s">
        <v>627</v>
      </c>
      <c r="B115" s="61" t="s">
        <v>702</v>
      </c>
    </row>
    <row r="116" spans="1:2" x14ac:dyDescent="0.25">
      <c r="A116" t="s">
        <v>649</v>
      </c>
      <c r="B116" s="61" t="s">
        <v>704</v>
      </c>
    </row>
    <row r="117" spans="1:2" x14ac:dyDescent="0.25">
      <c r="A117" t="s">
        <v>613</v>
      </c>
      <c r="B117" s="61" t="s">
        <v>703</v>
      </c>
    </row>
    <row r="118" spans="1:2" x14ac:dyDescent="0.25">
      <c r="A118" t="s">
        <v>655</v>
      </c>
      <c r="B118" s="61" t="s">
        <v>705</v>
      </c>
    </row>
    <row r="119" spans="1:2" x14ac:dyDescent="0.25">
      <c r="A119" t="s">
        <v>658</v>
      </c>
      <c r="B119" s="61" t="s">
        <v>17</v>
      </c>
    </row>
    <row r="120" spans="1:2" x14ac:dyDescent="0.25">
      <c r="A120" t="s">
        <v>487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zoomScaleNormal="100" workbookViewId="0">
      <pane ySplit="1" topLeftCell="A22" activePane="bottomLeft" state="frozen"/>
      <selection pane="bottomLeft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2.140625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7" max="27" width="10.140625" style="91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27" x14ac:dyDescent="0.25">
      <c r="A1" s="59" t="s">
        <v>416</v>
      </c>
      <c r="B1" s="59" t="s">
        <v>417</v>
      </c>
      <c r="C1" s="59" t="s">
        <v>418</v>
      </c>
      <c r="D1" s="59" t="s">
        <v>419</v>
      </c>
      <c r="E1" s="59" t="s">
        <v>420</v>
      </c>
      <c r="F1" s="59" t="s">
        <v>421</v>
      </c>
      <c r="G1" s="59" t="s">
        <v>422</v>
      </c>
      <c r="H1" s="59" t="s">
        <v>423</v>
      </c>
      <c r="I1" s="59" t="s">
        <v>424</v>
      </c>
      <c r="J1" s="59" t="s">
        <v>425</v>
      </c>
      <c r="K1" s="59" t="s">
        <v>426</v>
      </c>
      <c r="L1" s="59" t="s">
        <v>427</v>
      </c>
      <c r="M1" s="59" t="s">
        <v>428</v>
      </c>
      <c r="N1" s="59" t="s">
        <v>429</v>
      </c>
      <c r="O1" s="59" t="s">
        <v>430</v>
      </c>
    </row>
    <row r="2" spans="1:27" x14ac:dyDescent="0.25">
      <c r="A2" t="s">
        <v>583</v>
      </c>
      <c r="B2" t="s">
        <v>583</v>
      </c>
      <c r="C2" t="s">
        <v>390</v>
      </c>
      <c r="D2" t="s">
        <v>522</v>
      </c>
      <c r="E2" t="s">
        <v>391</v>
      </c>
      <c r="F2" s="77"/>
      <c r="G2" s="78">
        <v>8</v>
      </c>
      <c r="H2" s="78"/>
      <c r="I2" t="s">
        <v>433</v>
      </c>
      <c r="K2" s="78">
        <v>8</v>
      </c>
      <c r="L2" s="78">
        <v>0</v>
      </c>
      <c r="M2" s="77">
        <v>0</v>
      </c>
      <c r="N2" t="s">
        <v>583</v>
      </c>
      <c r="O2" t="s">
        <v>584</v>
      </c>
      <c r="AA2"/>
    </row>
    <row r="3" spans="1:27" x14ac:dyDescent="0.25">
      <c r="A3" t="s">
        <v>583</v>
      </c>
      <c r="B3" t="s">
        <v>583</v>
      </c>
      <c r="C3" s="9" t="s">
        <v>572</v>
      </c>
      <c r="D3" t="s">
        <v>444</v>
      </c>
      <c r="E3" s="9" t="s">
        <v>391</v>
      </c>
      <c r="F3" s="77">
        <v>10</v>
      </c>
      <c r="G3" s="78"/>
      <c r="H3" s="77">
        <v>2.999999999731517</v>
      </c>
      <c r="I3" t="s">
        <v>433</v>
      </c>
      <c r="K3" s="77">
        <v>10</v>
      </c>
      <c r="L3" s="78">
        <v>0</v>
      </c>
      <c r="M3" s="77">
        <v>0</v>
      </c>
      <c r="N3" t="s">
        <v>583</v>
      </c>
      <c r="O3" t="s">
        <v>444</v>
      </c>
      <c r="AA3"/>
    </row>
    <row r="4" spans="1:27" x14ac:dyDescent="0.25">
      <c r="A4" t="s">
        <v>585</v>
      </c>
      <c r="B4" t="s">
        <v>546</v>
      </c>
      <c r="C4" t="s">
        <v>402</v>
      </c>
      <c r="D4" t="s">
        <v>586</v>
      </c>
      <c r="E4" t="s">
        <v>2</v>
      </c>
      <c r="F4" s="77"/>
      <c r="G4" s="78">
        <v>28.35</v>
      </c>
      <c r="H4" s="78">
        <v>-25.350000000268484</v>
      </c>
      <c r="I4" t="s">
        <v>433</v>
      </c>
      <c r="K4" s="78">
        <v>28.35</v>
      </c>
      <c r="L4" s="78">
        <v>0</v>
      </c>
      <c r="M4" s="77">
        <v>0</v>
      </c>
      <c r="N4" t="s">
        <v>587</v>
      </c>
      <c r="AA4"/>
    </row>
    <row r="5" spans="1:27" x14ac:dyDescent="0.25">
      <c r="A5" t="s">
        <v>587</v>
      </c>
      <c r="B5" t="s">
        <v>587</v>
      </c>
      <c r="C5" t="s">
        <v>475</v>
      </c>
      <c r="D5" t="s">
        <v>588</v>
      </c>
      <c r="E5" t="s">
        <v>476</v>
      </c>
      <c r="F5" s="77"/>
      <c r="G5" s="78">
        <v>304.02999999999997</v>
      </c>
      <c r="H5" s="78">
        <v>-329.38000000026847</v>
      </c>
      <c r="I5" t="s">
        <v>433</v>
      </c>
      <c r="K5" s="78">
        <v>304.02999999999997</v>
      </c>
      <c r="L5" s="78">
        <v>0</v>
      </c>
      <c r="M5" s="77">
        <v>0</v>
      </c>
      <c r="N5" t="s">
        <v>587</v>
      </c>
      <c r="AA5"/>
    </row>
    <row r="6" spans="1:27" x14ac:dyDescent="0.25">
      <c r="A6" t="s">
        <v>589</v>
      </c>
      <c r="B6" t="s">
        <v>536</v>
      </c>
      <c r="C6" t="s">
        <v>451</v>
      </c>
      <c r="D6" t="s">
        <v>590</v>
      </c>
      <c r="E6" t="s">
        <v>11</v>
      </c>
      <c r="F6" s="77"/>
      <c r="G6" s="78">
        <v>22168.18</v>
      </c>
      <c r="H6" s="78">
        <v>-22497.560000000271</v>
      </c>
      <c r="I6" t="s">
        <v>433</v>
      </c>
      <c r="K6" s="78">
        <v>22168.18</v>
      </c>
      <c r="L6" s="78">
        <v>0</v>
      </c>
      <c r="M6" s="77">
        <v>0</v>
      </c>
      <c r="N6" t="s">
        <v>587</v>
      </c>
      <c r="AA6"/>
    </row>
    <row r="7" spans="1:27" x14ac:dyDescent="0.25">
      <c r="A7" t="s">
        <v>587</v>
      </c>
      <c r="B7" t="s">
        <v>587</v>
      </c>
      <c r="C7" t="s">
        <v>403</v>
      </c>
      <c r="D7" t="s">
        <v>452</v>
      </c>
      <c r="E7" t="s">
        <v>689</v>
      </c>
      <c r="F7" s="77"/>
      <c r="G7" s="78">
        <v>35332.93</v>
      </c>
      <c r="H7" s="78"/>
      <c r="I7" t="s">
        <v>433</v>
      </c>
      <c r="K7" s="78">
        <v>35332.93</v>
      </c>
      <c r="L7" s="78">
        <v>0</v>
      </c>
      <c r="M7" s="77">
        <v>0</v>
      </c>
      <c r="N7" t="s">
        <v>587</v>
      </c>
      <c r="O7" t="s">
        <v>452</v>
      </c>
      <c r="AA7"/>
    </row>
    <row r="8" spans="1:27" x14ac:dyDescent="0.25">
      <c r="A8" t="s">
        <v>587</v>
      </c>
      <c r="B8" t="s">
        <v>587</v>
      </c>
      <c r="C8" s="88" t="s">
        <v>567</v>
      </c>
      <c r="D8" t="s">
        <v>538</v>
      </c>
      <c r="E8" t="s">
        <v>453</v>
      </c>
      <c r="F8" s="77">
        <v>58050</v>
      </c>
      <c r="G8" s="78"/>
      <c r="H8" s="77">
        <v>219.50999999973283</v>
      </c>
      <c r="I8" t="s">
        <v>433</v>
      </c>
      <c r="K8" s="77">
        <v>58050</v>
      </c>
      <c r="L8" s="78">
        <v>0</v>
      </c>
      <c r="M8" s="77">
        <v>0</v>
      </c>
      <c r="N8" t="s">
        <v>587</v>
      </c>
      <c r="AA8"/>
    </row>
    <row r="9" spans="1:27" x14ac:dyDescent="0.25">
      <c r="A9" t="s">
        <v>591</v>
      </c>
      <c r="B9" t="s">
        <v>592</v>
      </c>
      <c r="C9" s="62" t="s">
        <v>691</v>
      </c>
      <c r="D9" t="s">
        <v>593</v>
      </c>
      <c r="E9" t="s">
        <v>594</v>
      </c>
      <c r="F9" s="77"/>
      <c r="G9" s="78">
        <v>218.51</v>
      </c>
      <c r="H9" s="77">
        <v>0.99999999973283593</v>
      </c>
      <c r="I9" t="s">
        <v>433</v>
      </c>
      <c r="K9" s="78">
        <v>218.51</v>
      </c>
      <c r="L9" s="78">
        <v>0</v>
      </c>
      <c r="M9" s="77">
        <v>0</v>
      </c>
      <c r="N9" t="s">
        <v>587</v>
      </c>
      <c r="AA9"/>
    </row>
    <row r="10" spans="1:27" x14ac:dyDescent="0.25">
      <c r="A10" t="s">
        <v>589</v>
      </c>
      <c r="B10" t="s">
        <v>595</v>
      </c>
      <c r="C10" t="s">
        <v>597</v>
      </c>
      <c r="D10" t="s">
        <v>596</v>
      </c>
      <c r="E10" t="s">
        <v>597</v>
      </c>
      <c r="F10" s="77"/>
      <c r="G10" s="78">
        <v>125.71</v>
      </c>
      <c r="H10" s="78">
        <v>-124.71000000026716</v>
      </c>
      <c r="I10" t="s">
        <v>433</v>
      </c>
      <c r="K10" s="78">
        <v>125.71</v>
      </c>
      <c r="L10" s="78">
        <v>0</v>
      </c>
      <c r="M10" s="77">
        <v>0</v>
      </c>
      <c r="N10" t="s">
        <v>592</v>
      </c>
      <c r="AA10"/>
    </row>
    <row r="11" spans="1:27" x14ac:dyDescent="0.25">
      <c r="A11" t="s">
        <v>598</v>
      </c>
      <c r="B11" t="s">
        <v>583</v>
      </c>
      <c r="C11" s="68" t="s">
        <v>693</v>
      </c>
      <c r="D11" t="s">
        <v>599</v>
      </c>
      <c r="E11" t="s">
        <v>600</v>
      </c>
      <c r="F11" s="77"/>
      <c r="G11" s="78">
        <v>118.53</v>
      </c>
      <c r="H11" s="78">
        <v>-243.24000000026717</v>
      </c>
      <c r="I11" t="s">
        <v>433</v>
      </c>
      <c r="K11" s="78">
        <v>118.53</v>
      </c>
      <c r="L11" s="78">
        <v>0</v>
      </c>
      <c r="M11" s="77">
        <v>0</v>
      </c>
      <c r="N11" t="s">
        <v>592</v>
      </c>
      <c r="AA11"/>
    </row>
    <row r="12" spans="1:27" x14ac:dyDescent="0.25">
      <c r="A12" t="s">
        <v>592</v>
      </c>
      <c r="B12" t="s">
        <v>592</v>
      </c>
      <c r="C12" s="9" t="s">
        <v>444</v>
      </c>
      <c r="D12" t="s">
        <v>450</v>
      </c>
      <c r="E12" s="9" t="s">
        <v>444</v>
      </c>
      <c r="F12" s="77">
        <v>793.91</v>
      </c>
      <c r="G12" s="78"/>
      <c r="H12" s="77">
        <v>550.6699999997328</v>
      </c>
      <c r="I12" t="s">
        <v>433</v>
      </c>
      <c r="K12" s="77">
        <v>793.91</v>
      </c>
      <c r="L12" s="78">
        <v>0</v>
      </c>
      <c r="M12" s="77">
        <v>0</v>
      </c>
      <c r="N12" t="s">
        <v>592</v>
      </c>
      <c r="O12" t="s">
        <v>450</v>
      </c>
      <c r="AA12"/>
    </row>
    <row r="13" spans="1:27" x14ac:dyDescent="0.25">
      <c r="A13" t="s">
        <v>591</v>
      </c>
      <c r="B13" t="s">
        <v>591</v>
      </c>
      <c r="C13" t="s">
        <v>384</v>
      </c>
      <c r="D13" t="s">
        <v>601</v>
      </c>
      <c r="E13" t="s">
        <v>448</v>
      </c>
      <c r="F13" s="77"/>
      <c r="G13" s="78">
        <v>549.66999999999996</v>
      </c>
      <c r="H13" s="77">
        <v>0.99999999973283593</v>
      </c>
      <c r="I13" t="s">
        <v>433</v>
      </c>
      <c r="K13" s="78">
        <v>549.66999999999996</v>
      </c>
      <c r="L13" s="78">
        <v>0</v>
      </c>
      <c r="M13" s="77">
        <v>0</v>
      </c>
      <c r="N13" t="s">
        <v>592</v>
      </c>
      <c r="AA13"/>
    </row>
    <row r="14" spans="1:27" x14ac:dyDescent="0.25">
      <c r="A14" t="s">
        <v>535</v>
      </c>
      <c r="B14" t="s">
        <v>533</v>
      </c>
      <c r="C14" t="s">
        <v>459</v>
      </c>
      <c r="D14" t="s">
        <v>602</v>
      </c>
      <c r="E14" t="s">
        <v>33</v>
      </c>
      <c r="F14" s="77"/>
      <c r="G14" s="78">
        <v>440.91</v>
      </c>
      <c r="H14" s="78">
        <v>-439.91000000026719</v>
      </c>
      <c r="I14" t="s">
        <v>433</v>
      </c>
      <c r="K14" s="78">
        <v>440.91</v>
      </c>
      <c r="L14" s="78">
        <v>0</v>
      </c>
      <c r="M14" s="77">
        <v>0</v>
      </c>
      <c r="N14" t="s">
        <v>591</v>
      </c>
      <c r="O14" t="s">
        <v>434</v>
      </c>
      <c r="AA14"/>
    </row>
    <row r="15" spans="1:27" x14ac:dyDescent="0.25">
      <c r="A15" t="s">
        <v>532</v>
      </c>
      <c r="B15" t="s">
        <v>603</v>
      </c>
      <c r="C15" t="s">
        <v>459</v>
      </c>
      <c r="D15" t="s">
        <v>604</v>
      </c>
      <c r="E15" t="s">
        <v>395</v>
      </c>
      <c r="F15" s="77"/>
      <c r="G15" s="78">
        <v>3191.33</v>
      </c>
      <c r="H15" s="78">
        <v>-3631.2400000002672</v>
      </c>
      <c r="I15" t="s">
        <v>433</v>
      </c>
      <c r="K15" s="78">
        <v>3191.33</v>
      </c>
      <c r="L15" s="78">
        <v>0</v>
      </c>
      <c r="M15" s="77">
        <v>0</v>
      </c>
      <c r="N15" t="s">
        <v>591</v>
      </c>
      <c r="AA15"/>
    </row>
    <row r="16" spans="1:27" x14ac:dyDescent="0.25">
      <c r="A16" t="s">
        <v>591</v>
      </c>
      <c r="B16" t="s">
        <v>591</v>
      </c>
      <c r="C16" s="9" t="s">
        <v>444</v>
      </c>
      <c r="D16" t="s">
        <v>450</v>
      </c>
      <c r="E16" s="9" t="s">
        <v>444</v>
      </c>
      <c r="F16" s="77">
        <v>3632.24</v>
      </c>
      <c r="G16" s="78"/>
      <c r="H16" s="77">
        <v>0.99999999973260856</v>
      </c>
      <c r="I16" t="s">
        <v>433</v>
      </c>
      <c r="K16" s="77">
        <v>3632.24</v>
      </c>
      <c r="L16" s="78">
        <v>0</v>
      </c>
      <c r="M16" s="77">
        <v>0</v>
      </c>
      <c r="N16" t="s">
        <v>591</v>
      </c>
      <c r="O16" t="s">
        <v>450</v>
      </c>
      <c r="AA16"/>
    </row>
    <row r="17" spans="1:27" x14ac:dyDescent="0.25">
      <c r="A17" t="s">
        <v>532</v>
      </c>
      <c r="B17" t="s">
        <v>605</v>
      </c>
      <c r="C17" t="s">
        <v>443</v>
      </c>
      <c r="D17" t="s">
        <v>606</v>
      </c>
      <c r="E17" t="s">
        <v>18</v>
      </c>
      <c r="F17" s="77"/>
      <c r="G17" s="78">
        <v>16668.66</v>
      </c>
      <c r="H17" s="78">
        <v>-16667.660000000265</v>
      </c>
      <c r="I17" t="s">
        <v>433</v>
      </c>
      <c r="K17" s="78">
        <v>16668.66</v>
      </c>
      <c r="L17" s="78">
        <v>0</v>
      </c>
      <c r="M17" s="77">
        <v>0</v>
      </c>
      <c r="N17" t="s">
        <v>589</v>
      </c>
      <c r="O17" t="s">
        <v>607</v>
      </c>
      <c r="AA17"/>
    </row>
    <row r="18" spans="1:27" x14ac:dyDescent="0.25">
      <c r="A18" t="s">
        <v>589</v>
      </c>
      <c r="B18" t="s">
        <v>589</v>
      </c>
      <c r="C18" s="9" t="s">
        <v>574</v>
      </c>
      <c r="D18" t="s">
        <v>608</v>
      </c>
      <c r="E18" t="s">
        <v>391</v>
      </c>
      <c r="F18" s="77"/>
      <c r="G18" s="78">
        <v>1</v>
      </c>
      <c r="H18" s="78"/>
      <c r="I18" t="s">
        <v>433</v>
      </c>
      <c r="K18" s="78">
        <v>1</v>
      </c>
      <c r="L18" s="78">
        <v>0</v>
      </c>
      <c r="M18" s="77">
        <v>0</v>
      </c>
      <c r="N18" t="s">
        <v>589</v>
      </c>
      <c r="O18" t="s">
        <v>608</v>
      </c>
      <c r="AA18"/>
    </row>
    <row r="19" spans="1:27" x14ac:dyDescent="0.25">
      <c r="A19" t="s">
        <v>589</v>
      </c>
      <c r="B19" t="s">
        <v>589</v>
      </c>
      <c r="C19" s="9" t="s">
        <v>444</v>
      </c>
      <c r="D19" t="s">
        <v>450</v>
      </c>
      <c r="E19" s="9" t="s">
        <v>444</v>
      </c>
      <c r="F19" s="77">
        <v>16668.66</v>
      </c>
      <c r="G19" s="78"/>
      <c r="H19" s="78">
        <v>-2.6557245291769505E-10</v>
      </c>
      <c r="I19" t="s">
        <v>433</v>
      </c>
      <c r="K19" s="77">
        <v>16668.66</v>
      </c>
      <c r="L19" s="78">
        <v>0</v>
      </c>
      <c r="M19" s="77">
        <v>0</v>
      </c>
      <c r="N19" t="s">
        <v>589</v>
      </c>
      <c r="O19" t="s">
        <v>450</v>
      </c>
      <c r="AA19"/>
    </row>
    <row r="20" spans="1:27" x14ac:dyDescent="0.25">
      <c r="A20" t="s">
        <v>609</v>
      </c>
      <c r="B20" t="s">
        <v>609</v>
      </c>
      <c r="C20" s="9" t="s">
        <v>444</v>
      </c>
      <c r="D20" t="s">
        <v>450</v>
      </c>
      <c r="E20" s="9" t="s">
        <v>444</v>
      </c>
      <c r="F20" s="77">
        <v>68793.48</v>
      </c>
      <c r="G20" s="78"/>
      <c r="H20" s="77"/>
      <c r="I20" t="s">
        <v>433</v>
      </c>
      <c r="K20" s="77">
        <v>68793.48</v>
      </c>
      <c r="L20" s="78">
        <v>0</v>
      </c>
      <c r="M20" s="77">
        <v>0</v>
      </c>
      <c r="N20" t="s">
        <v>609</v>
      </c>
      <c r="O20" t="s">
        <v>450</v>
      </c>
      <c r="AA20"/>
    </row>
    <row r="21" spans="1:27" x14ac:dyDescent="0.25">
      <c r="A21" t="s">
        <v>609</v>
      </c>
      <c r="B21" t="s">
        <v>609</v>
      </c>
      <c r="C21" t="s">
        <v>400</v>
      </c>
      <c r="D21" t="s">
        <v>610</v>
      </c>
      <c r="E21" t="s">
        <v>611</v>
      </c>
      <c r="F21" s="77"/>
      <c r="G21" s="78">
        <v>908.57</v>
      </c>
      <c r="H21" s="77"/>
      <c r="I21" t="s">
        <v>433</v>
      </c>
      <c r="K21" s="78">
        <v>908.57</v>
      </c>
      <c r="L21" s="78">
        <v>0</v>
      </c>
      <c r="M21" s="77">
        <v>0</v>
      </c>
      <c r="N21" t="s">
        <v>609</v>
      </c>
      <c r="AA21"/>
    </row>
    <row r="22" spans="1:27" x14ac:dyDescent="0.25">
      <c r="A22" t="s">
        <v>609</v>
      </c>
      <c r="B22" t="s">
        <v>609</v>
      </c>
      <c r="C22" t="s">
        <v>707</v>
      </c>
      <c r="D22" t="s">
        <v>612</v>
      </c>
      <c r="E22" t="s">
        <v>613</v>
      </c>
      <c r="F22" s="77"/>
      <c r="G22" s="78">
        <v>67838.899999999994</v>
      </c>
      <c r="H22" s="77"/>
      <c r="I22" t="s">
        <v>433</v>
      </c>
      <c r="K22" s="78">
        <v>67838.899999999994</v>
      </c>
      <c r="L22" s="78">
        <v>0</v>
      </c>
      <c r="M22" s="77">
        <v>0</v>
      </c>
      <c r="N22" t="s">
        <v>609</v>
      </c>
    </row>
    <row r="23" spans="1:27" x14ac:dyDescent="0.25">
      <c r="A23" t="s">
        <v>609</v>
      </c>
      <c r="B23" t="s">
        <v>609</v>
      </c>
      <c r="C23" t="s">
        <v>517</v>
      </c>
      <c r="D23" t="s">
        <v>614</v>
      </c>
      <c r="E23" t="s">
        <v>611</v>
      </c>
      <c r="F23" s="77"/>
      <c r="G23" s="78">
        <v>45.01</v>
      </c>
      <c r="H23" s="77">
        <v>0.99999999973282883</v>
      </c>
      <c r="I23" t="s">
        <v>433</v>
      </c>
      <c r="K23" s="78">
        <v>45.01</v>
      </c>
      <c r="L23" s="78">
        <v>0</v>
      </c>
      <c r="M23" s="77">
        <v>0</v>
      </c>
      <c r="N23" t="s">
        <v>609</v>
      </c>
      <c r="AA23"/>
    </row>
    <row r="24" spans="1:27" x14ac:dyDescent="0.25">
      <c r="A24" t="s">
        <v>615</v>
      </c>
      <c r="B24" t="s">
        <v>616</v>
      </c>
      <c r="C24" t="s">
        <v>441</v>
      </c>
      <c r="D24" t="s">
        <v>617</v>
      </c>
      <c r="E24" t="s">
        <v>23</v>
      </c>
      <c r="F24" s="77"/>
      <c r="G24" s="78">
        <v>1904.37</v>
      </c>
      <c r="H24" s="78">
        <v>-1903.3700000002671</v>
      </c>
      <c r="I24" t="s">
        <v>433</v>
      </c>
      <c r="K24" s="78">
        <v>1904.37</v>
      </c>
      <c r="L24" s="78">
        <v>0</v>
      </c>
      <c r="M24" s="77">
        <v>0</v>
      </c>
      <c r="N24" t="s">
        <v>618</v>
      </c>
      <c r="O24" t="s">
        <v>434</v>
      </c>
      <c r="AA24"/>
    </row>
    <row r="25" spans="1:27" x14ac:dyDescent="0.25">
      <c r="A25" t="s">
        <v>535</v>
      </c>
      <c r="B25" t="s">
        <v>540</v>
      </c>
      <c r="C25" t="s">
        <v>441</v>
      </c>
      <c r="D25" t="s">
        <v>619</v>
      </c>
      <c r="E25" t="s">
        <v>23</v>
      </c>
      <c r="F25" s="77"/>
      <c r="G25" s="78">
        <v>1703.73</v>
      </c>
      <c r="H25" s="78">
        <v>-3607.1000000002668</v>
      </c>
      <c r="I25" t="s">
        <v>433</v>
      </c>
      <c r="K25" s="78">
        <v>1703.73</v>
      </c>
      <c r="L25" s="78">
        <v>0</v>
      </c>
      <c r="M25" s="77">
        <v>0</v>
      </c>
      <c r="N25" t="s">
        <v>618</v>
      </c>
      <c r="O25" t="s">
        <v>434</v>
      </c>
      <c r="AA25"/>
    </row>
    <row r="26" spans="1:27" x14ac:dyDescent="0.25">
      <c r="A26" t="s">
        <v>618</v>
      </c>
      <c r="B26" t="s">
        <v>618</v>
      </c>
      <c r="C26" s="9" t="s">
        <v>444</v>
      </c>
      <c r="D26" t="s">
        <v>450</v>
      </c>
      <c r="E26" s="9" t="s">
        <v>444</v>
      </c>
      <c r="F26" s="77">
        <v>3608.1</v>
      </c>
      <c r="G26" s="78"/>
      <c r="H26" s="77">
        <v>0.99999999973306331</v>
      </c>
      <c r="I26" t="s">
        <v>433</v>
      </c>
      <c r="K26" s="77">
        <v>3608.1</v>
      </c>
      <c r="L26" s="78">
        <v>0</v>
      </c>
      <c r="M26" s="77">
        <v>0</v>
      </c>
      <c r="N26" t="s">
        <v>618</v>
      </c>
      <c r="O26" t="s">
        <v>450</v>
      </c>
      <c r="AA26"/>
    </row>
    <row r="27" spans="1:27" x14ac:dyDescent="0.25">
      <c r="A27" t="s">
        <v>620</v>
      </c>
      <c r="B27" t="s">
        <v>536</v>
      </c>
      <c r="C27" t="s">
        <v>621</v>
      </c>
      <c r="D27" t="s">
        <v>622</v>
      </c>
      <c r="E27" t="s">
        <v>10</v>
      </c>
      <c r="F27" s="77"/>
      <c r="G27" s="78">
        <v>54.98</v>
      </c>
      <c r="H27" s="78"/>
      <c r="I27" t="s">
        <v>433</v>
      </c>
      <c r="K27" s="78">
        <v>54.98</v>
      </c>
      <c r="L27" s="78">
        <v>0</v>
      </c>
      <c r="M27" s="77">
        <v>0</v>
      </c>
      <c r="N27" t="s">
        <v>623</v>
      </c>
      <c r="AA27"/>
    </row>
    <row r="28" spans="1:27" x14ac:dyDescent="0.25">
      <c r="A28" t="s">
        <v>620</v>
      </c>
      <c r="B28" t="s">
        <v>536</v>
      </c>
      <c r="C28" t="s">
        <v>624</v>
      </c>
      <c r="D28" t="s">
        <v>622</v>
      </c>
      <c r="E28" t="s">
        <v>10</v>
      </c>
      <c r="F28" s="77"/>
      <c r="G28" s="78">
        <v>145</v>
      </c>
      <c r="H28" s="78">
        <v>-198.98000000026693</v>
      </c>
      <c r="I28" t="s">
        <v>433</v>
      </c>
      <c r="K28" s="78">
        <v>145</v>
      </c>
      <c r="L28" s="78">
        <v>0</v>
      </c>
      <c r="M28" s="77">
        <v>0</v>
      </c>
      <c r="N28" t="s">
        <v>623</v>
      </c>
      <c r="AA28"/>
    </row>
    <row r="29" spans="1:27" x14ac:dyDescent="0.25">
      <c r="A29" t="s">
        <v>623</v>
      </c>
      <c r="B29" t="s">
        <v>623</v>
      </c>
      <c r="C29" s="9" t="s">
        <v>444</v>
      </c>
      <c r="D29" t="s">
        <v>450</v>
      </c>
      <c r="E29" s="9" t="s">
        <v>444</v>
      </c>
      <c r="F29" s="77">
        <v>199.98</v>
      </c>
      <c r="G29" s="78"/>
      <c r="H29" s="77">
        <v>0.99999999973306331</v>
      </c>
      <c r="I29" t="s">
        <v>433</v>
      </c>
      <c r="K29" s="77">
        <v>199.98</v>
      </c>
      <c r="L29" s="78">
        <v>0</v>
      </c>
      <c r="M29" s="77">
        <v>0</v>
      </c>
      <c r="N29" t="s">
        <v>623</v>
      </c>
      <c r="O29" t="s">
        <v>450</v>
      </c>
      <c r="AA29"/>
    </row>
    <row r="30" spans="1:27" x14ac:dyDescent="0.25">
      <c r="A30" t="s">
        <v>625</v>
      </c>
      <c r="B30" t="s">
        <v>625</v>
      </c>
      <c r="C30" s="9" t="s">
        <v>444</v>
      </c>
      <c r="D30" t="s">
        <v>450</v>
      </c>
      <c r="E30" s="9" t="s">
        <v>444</v>
      </c>
      <c r="F30" s="77">
        <v>58060.45</v>
      </c>
      <c r="G30" s="78"/>
      <c r="H30" s="77"/>
      <c r="I30" t="s">
        <v>433</v>
      </c>
      <c r="K30" s="77">
        <v>58060.45</v>
      </c>
      <c r="L30" s="78">
        <v>0</v>
      </c>
      <c r="M30" s="77">
        <v>0</v>
      </c>
      <c r="N30" t="s">
        <v>625</v>
      </c>
      <c r="O30" t="s">
        <v>450</v>
      </c>
      <c r="AA30"/>
    </row>
    <row r="31" spans="1:27" x14ac:dyDescent="0.25">
      <c r="A31" t="s">
        <v>625</v>
      </c>
      <c r="B31" t="s">
        <v>625</v>
      </c>
      <c r="C31" t="s">
        <v>390</v>
      </c>
      <c r="D31" t="s">
        <v>522</v>
      </c>
      <c r="E31" t="s">
        <v>391</v>
      </c>
      <c r="F31" s="77"/>
      <c r="G31" s="78">
        <v>10.45</v>
      </c>
      <c r="H31" s="77"/>
      <c r="I31" t="s">
        <v>433</v>
      </c>
      <c r="K31" s="78">
        <v>10.45</v>
      </c>
      <c r="L31" s="78">
        <v>0</v>
      </c>
      <c r="M31" s="77">
        <v>0</v>
      </c>
      <c r="N31" t="s">
        <v>625</v>
      </c>
      <c r="O31" t="s">
        <v>457</v>
      </c>
      <c r="AA31"/>
    </row>
    <row r="32" spans="1:27" x14ac:dyDescent="0.25">
      <c r="A32" t="s">
        <v>625</v>
      </c>
      <c r="B32" t="s">
        <v>625</v>
      </c>
      <c r="C32" t="s">
        <v>388</v>
      </c>
      <c r="D32" t="s">
        <v>626</v>
      </c>
      <c r="E32" t="s">
        <v>627</v>
      </c>
      <c r="F32" s="77"/>
      <c r="G32" s="78">
        <v>41750</v>
      </c>
      <c r="H32" s="77">
        <v>16300.999999999731</v>
      </c>
      <c r="I32" t="s">
        <v>433</v>
      </c>
      <c r="K32" s="78">
        <v>41750</v>
      </c>
      <c r="L32" s="78">
        <v>0</v>
      </c>
      <c r="M32" s="77">
        <v>0</v>
      </c>
      <c r="N32" t="s">
        <v>625</v>
      </c>
      <c r="AA32"/>
    </row>
    <row r="33" spans="1:15" customFormat="1" x14ac:dyDescent="0.25">
      <c r="A33" t="s">
        <v>628</v>
      </c>
      <c r="B33" t="s">
        <v>629</v>
      </c>
      <c r="C33" t="s">
        <v>388</v>
      </c>
      <c r="D33" t="s">
        <v>630</v>
      </c>
      <c r="E33" t="s">
        <v>627</v>
      </c>
      <c r="F33" s="77"/>
      <c r="G33" s="78">
        <v>16300</v>
      </c>
      <c r="H33" s="77">
        <v>0.99999999973078957</v>
      </c>
      <c r="I33" t="s">
        <v>433</v>
      </c>
      <c r="K33" s="78">
        <v>16300</v>
      </c>
      <c r="L33" s="78">
        <v>0</v>
      </c>
      <c r="M33" s="77">
        <v>0</v>
      </c>
      <c r="N33" t="s">
        <v>625</v>
      </c>
    </row>
    <row r="34" spans="1:15" customFormat="1" x14ac:dyDescent="0.25">
      <c r="A34" t="s">
        <v>631</v>
      </c>
      <c r="B34" t="s">
        <v>631</v>
      </c>
      <c r="C34" s="9" t="s">
        <v>452</v>
      </c>
      <c r="D34" t="s">
        <v>632</v>
      </c>
      <c r="E34" s="9" t="s">
        <v>391</v>
      </c>
      <c r="F34" s="77">
        <v>1</v>
      </c>
      <c r="G34" s="78"/>
      <c r="H34" s="77">
        <v>1.9999999997307896</v>
      </c>
      <c r="I34" t="s">
        <v>433</v>
      </c>
      <c r="K34" s="77">
        <v>1</v>
      </c>
      <c r="L34" s="78">
        <v>0</v>
      </c>
      <c r="M34" s="77">
        <v>0</v>
      </c>
      <c r="N34" t="s">
        <v>631</v>
      </c>
      <c r="O34" t="s">
        <v>632</v>
      </c>
    </row>
    <row r="35" spans="1:15" customFormat="1" x14ac:dyDescent="0.25">
      <c r="A35" t="s">
        <v>628</v>
      </c>
      <c r="B35" t="s">
        <v>536</v>
      </c>
      <c r="C35" t="s">
        <v>468</v>
      </c>
      <c r="D35" t="s">
        <v>539</v>
      </c>
      <c r="E35" t="s">
        <v>469</v>
      </c>
      <c r="F35" s="77"/>
      <c r="G35" s="78">
        <v>103774.35</v>
      </c>
      <c r="H35" s="78"/>
      <c r="I35" t="s">
        <v>433</v>
      </c>
      <c r="K35" s="78">
        <v>103774.35</v>
      </c>
      <c r="L35" s="78">
        <v>0</v>
      </c>
      <c r="M35" s="77">
        <v>0</v>
      </c>
      <c r="N35" t="s">
        <v>628</v>
      </c>
      <c r="O35" t="s">
        <v>434</v>
      </c>
    </row>
    <row r="36" spans="1:15" customFormat="1" x14ac:dyDescent="0.25">
      <c r="A36" t="s">
        <v>628</v>
      </c>
      <c r="B36" t="s">
        <v>536</v>
      </c>
      <c r="C36" t="s">
        <v>472</v>
      </c>
      <c r="D36" t="s">
        <v>633</v>
      </c>
      <c r="E36" t="s">
        <v>473</v>
      </c>
      <c r="F36" s="77"/>
      <c r="G36" s="78">
        <v>6517.84</v>
      </c>
      <c r="H36" s="78"/>
      <c r="I36" t="s">
        <v>433</v>
      </c>
      <c r="K36" s="78">
        <v>6517.84</v>
      </c>
      <c r="L36" s="78">
        <v>0</v>
      </c>
      <c r="M36" s="77">
        <v>0</v>
      </c>
      <c r="N36" t="s">
        <v>628</v>
      </c>
      <c r="O36" t="s">
        <v>434</v>
      </c>
    </row>
    <row r="37" spans="1:15" customFormat="1" x14ac:dyDescent="0.25">
      <c r="A37" t="s">
        <v>628</v>
      </c>
      <c r="B37" t="s">
        <v>536</v>
      </c>
      <c r="C37" t="s">
        <v>470</v>
      </c>
      <c r="D37" t="s">
        <v>634</v>
      </c>
      <c r="E37" t="s">
        <v>471</v>
      </c>
      <c r="F37" s="77"/>
      <c r="G37" s="78">
        <v>18600.990000000002</v>
      </c>
      <c r="H37" s="78"/>
      <c r="I37" t="s">
        <v>433</v>
      </c>
      <c r="K37" s="78">
        <v>18600.990000000002</v>
      </c>
      <c r="L37" s="78">
        <v>0</v>
      </c>
      <c r="M37" s="77">
        <v>0</v>
      </c>
      <c r="N37" t="s">
        <v>628</v>
      </c>
      <c r="O37" t="s">
        <v>434</v>
      </c>
    </row>
    <row r="38" spans="1:15" customFormat="1" x14ac:dyDescent="0.25">
      <c r="A38" t="s">
        <v>628</v>
      </c>
      <c r="B38" t="s">
        <v>536</v>
      </c>
      <c r="C38" t="s">
        <v>474</v>
      </c>
      <c r="D38" t="s">
        <v>633</v>
      </c>
      <c r="E38" t="s">
        <v>635</v>
      </c>
      <c r="F38" s="77"/>
      <c r="G38" s="78">
        <v>5993.03</v>
      </c>
      <c r="H38" s="78"/>
      <c r="I38" t="s">
        <v>433</v>
      </c>
      <c r="K38" s="78">
        <v>5993.03</v>
      </c>
      <c r="L38" s="78">
        <v>0</v>
      </c>
      <c r="M38" s="77">
        <v>0</v>
      </c>
      <c r="N38" t="s">
        <v>628</v>
      </c>
      <c r="O38" t="s">
        <v>434</v>
      </c>
    </row>
    <row r="39" spans="1:15" customFormat="1" x14ac:dyDescent="0.25">
      <c r="A39" t="s">
        <v>628</v>
      </c>
      <c r="B39" t="s">
        <v>536</v>
      </c>
      <c r="C39" t="s">
        <v>466</v>
      </c>
      <c r="D39" t="s">
        <v>539</v>
      </c>
      <c r="E39" t="s">
        <v>467</v>
      </c>
      <c r="F39" s="77"/>
      <c r="G39" s="78">
        <v>568.84</v>
      </c>
      <c r="H39" s="78"/>
      <c r="I39" t="s">
        <v>433</v>
      </c>
      <c r="K39" s="78">
        <v>568.84</v>
      </c>
      <c r="L39" s="78">
        <v>0</v>
      </c>
      <c r="M39" s="77">
        <v>0</v>
      </c>
      <c r="N39" t="s">
        <v>628</v>
      </c>
      <c r="O39" t="s">
        <v>434</v>
      </c>
    </row>
    <row r="40" spans="1:15" customFormat="1" x14ac:dyDescent="0.25">
      <c r="A40" t="s">
        <v>628</v>
      </c>
      <c r="B40" t="s">
        <v>628</v>
      </c>
      <c r="C40" s="9" t="s">
        <v>444</v>
      </c>
      <c r="D40" t="s">
        <v>450</v>
      </c>
      <c r="E40" s="9" t="s">
        <v>444</v>
      </c>
      <c r="F40" s="77">
        <v>135454.04999999999</v>
      </c>
      <c r="G40" s="78"/>
      <c r="H40" s="77"/>
      <c r="I40" t="s">
        <v>433</v>
      </c>
      <c r="K40" s="77">
        <v>135454.04999999999</v>
      </c>
      <c r="L40" s="78">
        <v>0</v>
      </c>
      <c r="M40" s="77">
        <v>0</v>
      </c>
      <c r="N40" t="s">
        <v>628</v>
      </c>
      <c r="O40" t="s">
        <v>450</v>
      </c>
    </row>
    <row r="41" spans="1:15" customFormat="1" x14ac:dyDescent="0.25">
      <c r="A41" t="s">
        <v>628</v>
      </c>
      <c r="B41" t="s">
        <v>583</v>
      </c>
      <c r="C41" t="s">
        <v>387</v>
      </c>
      <c r="D41" t="s">
        <v>636</v>
      </c>
      <c r="E41" t="s">
        <v>455</v>
      </c>
      <c r="F41" s="77"/>
      <c r="G41" s="78">
        <v>34884</v>
      </c>
      <c r="H41" s="78"/>
      <c r="I41" t="s">
        <v>433</v>
      </c>
      <c r="K41" s="78">
        <v>34884</v>
      </c>
      <c r="L41" s="78">
        <v>0</v>
      </c>
      <c r="M41" s="77">
        <v>0</v>
      </c>
      <c r="N41" t="s">
        <v>637</v>
      </c>
    </row>
    <row r="42" spans="1:15" customFormat="1" x14ac:dyDescent="0.25">
      <c r="A42" t="s">
        <v>628</v>
      </c>
      <c r="B42" t="s">
        <v>583</v>
      </c>
      <c r="C42" t="s">
        <v>435</v>
      </c>
      <c r="D42" t="s">
        <v>638</v>
      </c>
      <c r="E42" t="s">
        <v>436</v>
      </c>
      <c r="F42" s="77"/>
      <c r="G42" s="78">
        <v>900.81</v>
      </c>
      <c r="H42" s="78"/>
      <c r="I42" t="s">
        <v>433</v>
      </c>
      <c r="K42" s="78">
        <v>900.81</v>
      </c>
      <c r="L42" s="78">
        <v>0</v>
      </c>
      <c r="M42" s="77">
        <v>0</v>
      </c>
      <c r="N42" t="s">
        <v>637</v>
      </c>
      <c r="O42" t="s">
        <v>639</v>
      </c>
    </row>
    <row r="43" spans="1:15" customFormat="1" x14ac:dyDescent="0.25">
      <c r="A43" t="s">
        <v>628</v>
      </c>
      <c r="B43" t="s">
        <v>589</v>
      </c>
      <c r="C43" t="s">
        <v>441</v>
      </c>
      <c r="D43" t="s">
        <v>640</v>
      </c>
      <c r="E43" t="s">
        <v>23</v>
      </c>
      <c r="F43" s="77"/>
      <c r="G43" s="78">
        <v>2712.44</v>
      </c>
      <c r="H43" s="78"/>
      <c r="I43" t="s">
        <v>433</v>
      </c>
      <c r="K43" s="78">
        <v>2712.44</v>
      </c>
      <c r="L43" s="78">
        <v>0</v>
      </c>
      <c r="M43" s="77">
        <v>0</v>
      </c>
      <c r="N43" t="s">
        <v>637</v>
      </c>
    </row>
    <row r="44" spans="1:15" customFormat="1" x14ac:dyDescent="0.25">
      <c r="A44" t="s">
        <v>628</v>
      </c>
      <c r="B44" t="s">
        <v>583</v>
      </c>
      <c r="C44" t="s">
        <v>385</v>
      </c>
      <c r="D44" t="s">
        <v>641</v>
      </c>
      <c r="E44" t="s">
        <v>519</v>
      </c>
      <c r="F44" s="77"/>
      <c r="G44" s="78">
        <v>18770</v>
      </c>
      <c r="H44" s="78"/>
      <c r="I44" t="s">
        <v>433</v>
      </c>
      <c r="K44" s="78">
        <v>18770</v>
      </c>
      <c r="L44" s="78">
        <v>0</v>
      </c>
      <c r="M44" s="77">
        <v>0</v>
      </c>
      <c r="N44" t="s">
        <v>637</v>
      </c>
    </row>
    <row r="45" spans="1:15" customFormat="1" x14ac:dyDescent="0.25">
      <c r="A45" t="s">
        <v>628</v>
      </c>
      <c r="B45" t="s">
        <v>592</v>
      </c>
      <c r="C45" t="s">
        <v>458</v>
      </c>
      <c r="D45" t="s">
        <v>642</v>
      </c>
      <c r="E45" t="s">
        <v>28</v>
      </c>
      <c r="F45" s="77"/>
      <c r="G45" s="78">
        <v>4000</v>
      </c>
      <c r="H45" s="78"/>
      <c r="I45" t="s">
        <v>433</v>
      </c>
      <c r="K45" s="78">
        <v>4000</v>
      </c>
      <c r="L45" s="78">
        <v>0</v>
      </c>
      <c r="M45" s="77">
        <v>0</v>
      </c>
      <c r="N45" t="s">
        <v>637</v>
      </c>
    </row>
    <row r="46" spans="1:15" customFormat="1" x14ac:dyDescent="0.25">
      <c r="A46" t="s">
        <v>628</v>
      </c>
      <c r="B46" t="s">
        <v>587</v>
      </c>
      <c r="C46" t="s">
        <v>389</v>
      </c>
      <c r="D46" t="s">
        <v>643</v>
      </c>
      <c r="E46" t="s">
        <v>463</v>
      </c>
      <c r="F46" s="77"/>
      <c r="G46" s="78">
        <v>5631</v>
      </c>
      <c r="H46" s="78"/>
      <c r="I46" t="s">
        <v>433</v>
      </c>
      <c r="K46" s="78">
        <v>5631</v>
      </c>
      <c r="L46" s="78">
        <v>0</v>
      </c>
      <c r="M46" s="77">
        <v>0</v>
      </c>
      <c r="N46" t="s">
        <v>637</v>
      </c>
    </row>
    <row r="47" spans="1:15" customFormat="1" x14ac:dyDescent="0.25">
      <c r="A47" t="s">
        <v>628</v>
      </c>
      <c r="B47" t="s">
        <v>592</v>
      </c>
      <c r="C47" t="s">
        <v>464</v>
      </c>
      <c r="D47" t="s">
        <v>644</v>
      </c>
      <c r="E47" t="s">
        <v>463</v>
      </c>
      <c r="F47" s="77"/>
      <c r="G47" s="78">
        <v>1100</v>
      </c>
      <c r="H47" s="78"/>
      <c r="I47" t="s">
        <v>433</v>
      </c>
      <c r="K47" s="78">
        <v>1100</v>
      </c>
      <c r="L47" s="78">
        <v>0</v>
      </c>
      <c r="M47" s="77">
        <v>0</v>
      </c>
      <c r="N47" t="s">
        <v>637</v>
      </c>
    </row>
    <row r="48" spans="1:15" customFormat="1" x14ac:dyDescent="0.25">
      <c r="A48" t="s">
        <v>628</v>
      </c>
      <c r="B48" t="s">
        <v>583</v>
      </c>
      <c r="C48" t="s">
        <v>435</v>
      </c>
      <c r="D48" t="s">
        <v>645</v>
      </c>
      <c r="E48" t="s">
        <v>13</v>
      </c>
      <c r="F48" s="77"/>
      <c r="G48" s="78">
        <v>1800</v>
      </c>
      <c r="H48" s="78"/>
      <c r="I48" t="s">
        <v>433</v>
      </c>
      <c r="K48" s="78">
        <v>1800</v>
      </c>
      <c r="L48" s="78">
        <v>0</v>
      </c>
      <c r="M48" s="77">
        <v>0</v>
      </c>
      <c r="N48" t="s">
        <v>637</v>
      </c>
    </row>
    <row r="49" spans="1:15" customFormat="1" x14ac:dyDescent="0.25">
      <c r="A49" t="s">
        <v>628</v>
      </c>
      <c r="B49" t="s">
        <v>628</v>
      </c>
      <c r="C49" t="s">
        <v>461</v>
      </c>
      <c r="D49" t="s">
        <v>646</v>
      </c>
      <c r="E49" t="s">
        <v>462</v>
      </c>
      <c r="F49" s="77"/>
      <c r="G49" s="78">
        <v>351217.36</v>
      </c>
      <c r="H49" s="78"/>
      <c r="I49" t="s">
        <v>433</v>
      </c>
      <c r="K49" s="78">
        <v>351217.36</v>
      </c>
      <c r="L49" s="78">
        <v>0</v>
      </c>
      <c r="M49" s="77">
        <v>0</v>
      </c>
      <c r="N49" t="s">
        <v>637</v>
      </c>
    </row>
    <row r="50" spans="1:15" customFormat="1" x14ac:dyDescent="0.25">
      <c r="A50" t="s">
        <v>628</v>
      </c>
      <c r="B50" t="s">
        <v>541</v>
      </c>
      <c r="C50" t="s">
        <v>382</v>
      </c>
      <c r="D50" t="s">
        <v>647</v>
      </c>
      <c r="E50" t="s">
        <v>438</v>
      </c>
      <c r="F50" s="77"/>
      <c r="G50" s="78">
        <v>2082.6</v>
      </c>
      <c r="H50" s="78"/>
      <c r="I50" t="s">
        <v>433</v>
      </c>
      <c r="K50" s="78">
        <v>2082.6</v>
      </c>
      <c r="L50" s="78">
        <v>0</v>
      </c>
      <c r="M50" s="77">
        <v>0</v>
      </c>
      <c r="N50" t="s">
        <v>637</v>
      </c>
    </row>
    <row r="51" spans="1:15" customFormat="1" x14ac:dyDescent="0.25">
      <c r="A51" t="s">
        <v>628</v>
      </c>
      <c r="B51" t="s">
        <v>541</v>
      </c>
      <c r="C51" t="s">
        <v>382</v>
      </c>
      <c r="D51" t="s">
        <v>648</v>
      </c>
      <c r="E51" t="s">
        <v>649</v>
      </c>
      <c r="F51" s="77"/>
      <c r="G51" s="78">
        <v>3412.25</v>
      </c>
      <c r="H51" s="78">
        <v>-426509.46000000025</v>
      </c>
      <c r="I51" t="s">
        <v>433</v>
      </c>
      <c r="K51" s="78">
        <v>3412.25</v>
      </c>
      <c r="L51" s="78">
        <v>0</v>
      </c>
      <c r="M51" s="77">
        <v>0</v>
      </c>
      <c r="N51" t="s">
        <v>637</v>
      </c>
    </row>
    <row r="52" spans="1:15" customFormat="1" x14ac:dyDescent="0.25">
      <c r="A52" t="s">
        <v>629</v>
      </c>
      <c r="B52" t="s">
        <v>535</v>
      </c>
      <c r="C52" t="s">
        <v>382</v>
      </c>
      <c r="D52" t="s">
        <v>650</v>
      </c>
      <c r="E52" t="s">
        <v>432</v>
      </c>
      <c r="F52" s="77"/>
      <c r="G52" s="78">
        <v>3613.3</v>
      </c>
      <c r="H52" s="78">
        <v>-430122.76000000024</v>
      </c>
      <c r="I52" t="s">
        <v>433</v>
      </c>
      <c r="K52" s="78">
        <v>3613.3</v>
      </c>
      <c r="L52" s="78">
        <v>0</v>
      </c>
      <c r="M52" s="77">
        <v>0</v>
      </c>
      <c r="N52" t="s">
        <v>637</v>
      </c>
    </row>
    <row r="53" spans="1:15" customFormat="1" x14ac:dyDescent="0.25">
      <c r="A53" t="s">
        <v>637</v>
      </c>
      <c r="B53" t="s">
        <v>544</v>
      </c>
      <c r="C53" t="s">
        <v>380</v>
      </c>
      <c r="D53" t="s">
        <v>651</v>
      </c>
      <c r="E53" t="s">
        <v>401</v>
      </c>
      <c r="F53" s="77"/>
      <c r="G53" s="78">
        <v>3694.06</v>
      </c>
      <c r="H53" s="78">
        <v>-433816.82000000024</v>
      </c>
      <c r="I53" t="s">
        <v>433</v>
      </c>
      <c r="K53" s="78">
        <v>3694.06</v>
      </c>
      <c r="L53" s="78">
        <v>0</v>
      </c>
      <c r="M53" s="77">
        <v>0</v>
      </c>
      <c r="N53" t="s">
        <v>637</v>
      </c>
    </row>
    <row r="54" spans="1:15" customFormat="1" x14ac:dyDescent="0.25">
      <c r="A54" t="s">
        <v>628</v>
      </c>
      <c r="B54" t="s">
        <v>541</v>
      </c>
      <c r="C54" t="s">
        <v>382</v>
      </c>
      <c r="D54" t="s">
        <v>652</v>
      </c>
      <c r="E54" t="s">
        <v>537</v>
      </c>
      <c r="F54" s="77"/>
      <c r="G54" s="78">
        <v>2937.31</v>
      </c>
      <c r="H54" s="78">
        <v>-436754.13000000024</v>
      </c>
      <c r="I54" t="s">
        <v>433</v>
      </c>
      <c r="K54" s="78">
        <v>2937.31</v>
      </c>
      <c r="L54" s="78">
        <v>0</v>
      </c>
      <c r="M54" s="77">
        <v>0</v>
      </c>
      <c r="N54" t="s">
        <v>637</v>
      </c>
    </row>
    <row r="55" spans="1:15" customFormat="1" x14ac:dyDescent="0.25">
      <c r="A55" t="s">
        <v>637</v>
      </c>
      <c r="B55" t="s">
        <v>544</v>
      </c>
      <c r="C55" t="s">
        <v>380</v>
      </c>
      <c r="D55" t="s">
        <v>653</v>
      </c>
      <c r="E55" t="s">
        <v>401</v>
      </c>
      <c r="F55" s="77"/>
      <c r="G55" s="78">
        <v>5597.46</v>
      </c>
      <c r="H55" s="78">
        <v>-442351.59000000026</v>
      </c>
      <c r="I55" t="s">
        <v>433</v>
      </c>
      <c r="K55" s="78">
        <v>5597.46</v>
      </c>
      <c r="L55" s="78">
        <v>0</v>
      </c>
      <c r="M55" s="77">
        <v>0</v>
      </c>
      <c r="N55" t="s">
        <v>637</v>
      </c>
    </row>
    <row r="56" spans="1:15" customFormat="1" x14ac:dyDescent="0.25">
      <c r="A56" t="s">
        <v>628</v>
      </c>
      <c r="B56" t="s">
        <v>541</v>
      </c>
      <c r="C56" t="s">
        <v>382</v>
      </c>
      <c r="D56" t="s">
        <v>654</v>
      </c>
      <c r="E56" t="s">
        <v>655</v>
      </c>
      <c r="F56" s="77"/>
      <c r="G56" s="78">
        <v>1407.5</v>
      </c>
      <c r="H56" s="78"/>
      <c r="I56" t="s">
        <v>433</v>
      </c>
      <c r="K56" s="78">
        <v>1407.5</v>
      </c>
      <c r="L56" s="78">
        <v>0</v>
      </c>
      <c r="M56" s="77">
        <v>0</v>
      </c>
      <c r="N56" t="s">
        <v>637</v>
      </c>
    </row>
    <row r="57" spans="1:15" customFormat="1" x14ac:dyDescent="0.25">
      <c r="A57" t="s">
        <v>628</v>
      </c>
      <c r="B57" t="s">
        <v>547</v>
      </c>
      <c r="C57" t="s">
        <v>486</v>
      </c>
      <c r="D57" t="s">
        <v>656</v>
      </c>
      <c r="E57" t="s">
        <v>487</v>
      </c>
      <c r="F57" s="77"/>
      <c r="G57" s="78">
        <v>9000</v>
      </c>
      <c r="H57" s="78"/>
      <c r="I57" t="s">
        <v>433</v>
      </c>
      <c r="K57" s="78">
        <v>9000</v>
      </c>
      <c r="L57" s="78">
        <v>0</v>
      </c>
      <c r="M57" s="77">
        <v>0</v>
      </c>
      <c r="N57" t="s">
        <v>637</v>
      </c>
    </row>
    <row r="58" spans="1:15" customFormat="1" x14ac:dyDescent="0.25">
      <c r="A58" t="s">
        <v>628</v>
      </c>
      <c r="B58" t="s">
        <v>592</v>
      </c>
      <c r="C58" t="s">
        <v>381</v>
      </c>
      <c r="D58" t="s">
        <v>657</v>
      </c>
      <c r="E58" t="s">
        <v>658</v>
      </c>
      <c r="F58" s="77"/>
      <c r="G58" s="78">
        <v>10437.52</v>
      </c>
      <c r="H58" s="78">
        <v>-463196.61000000028</v>
      </c>
      <c r="I58" t="s">
        <v>433</v>
      </c>
      <c r="K58" s="78">
        <v>10437.52</v>
      </c>
      <c r="L58" s="78">
        <v>0</v>
      </c>
      <c r="M58" s="77">
        <v>0</v>
      </c>
      <c r="N58" t="s">
        <v>637</v>
      </c>
    </row>
    <row r="59" spans="1:15" customFormat="1" x14ac:dyDescent="0.25">
      <c r="A59" t="s">
        <v>637</v>
      </c>
      <c r="B59" t="s">
        <v>637</v>
      </c>
      <c r="C59" t="s">
        <v>390</v>
      </c>
      <c r="D59" t="s">
        <v>522</v>
      </c>
      <c r="E59" t="s">
        <v>391</v>
      </c>
      <c r="F59" s="77"/>
      <c r="G59" s="78">
        <v>10.45</v>
      </c>
      <c r="H59" s="78"/>
      <c r="I59" t="s">
        <v>433</v>
      </c>
      <c r="K59" s="78">
        <v>10.45</v>
      </c>
      <c r="L59" s="78">
        <v>0</v>
      </c>
      <c r="M59" s="77">
        <v>0</v>
      </c>
      <c r="N59" t="s">
        <v>637</v>
      </c>
      <c r="O59" t="s">
        <v>457</v>
      </c>
    </row>
    <row r="60" spans="1:15" customFormat="1" x14ac:dyDescent="0.25">
      <c r="A60" t="s">
        <v>637</v>
      </c>
      <c r="B60" t="s">
        <v>637</v>
      </c>
      <c r="C60" t="s">
        <v>390</v>
      </c>
      <c r="D60" t="s">
        <v>522</v>
      </c>
      <c r="E60" t="s">
        <v>391</v>
      </c>
      <c r="F60" s="77"/>
      <c r="G60" s="78">
        <v>10.45</v>
      </c>
      <c r="H60" s="78"/>
      <c r="I60" t="s">
        <v>433</v>
      </c>
      <c r="K60" s="78">
        <v>10.45</v>
      </c>
      <c r="L60" s="78">
        <v>0</v>
      </c>
      <c r="M60" s="77">
        <v>0</v>
      </c>
      <c r="N60" t="s">
        <v>637</v>
      </c>
      <c r="O60" t="s">
        <v>457</v>
      </c>
    </row>
    <row r="61" spans="1:15" customFormat="1" x14ac:dyDescent="0.25">
      <c r="A61" t="s">
        <v>637</v>
      </c>
      <c r="B61" t="s">
        <v>637</v>
      </c>
      <c r="C61" t="s">
        <v>390</v>
      </c>
      <c r="D61" t="s">
        <v>522</v>
      </c>
      <c r="E61" t="s">
        <v>391</v>
      </c>
      <c r="F61" s="77"/>
      <c r="G61" s="78">
        <v>10.45</v>
      </c>
      <c r="H61" s="78"/>
      <c r="I61" t="s">
        <v>433</v>
      </c>
      <c r="K61" s="78">
        <v>10.45</v>
      </c>
      <c r="L61" s="78">
        <v>0</v>
      </c>
      <c r="M61" s="77">
        <v>0</v>
      </c>
      <c r="N61" t="s">
        <v>637</v>
      </c>
      <c r="O61" t="s">
        <v>457</v>
      </c>
    </row>
    <row r="62" spans="1:15" customFormat="1" x14ac:dyDescent="0.25">
      <c r="A62" t="s">
        <v>637</v>
      </c>
      <c r="B62" t="s">
        <v>637</v>
      </c>
      <c r="C62" t="s">
        <v>390</v>
      </c>
      <c r="D62" t="s">
        <v>522</v>
      </c>
      <c r="E62" t="s">
        <v>391</v>
      </c>
      <c r="F62" s="77"/>
      <c r="G62" s="78">
        <v>10.45</v>
      </c>
      <c r="H62" s="78"/>
      <c r="I62" t="s">
        <v>433</v>
      </c>
      <c r="K62" s="78">
        <v>10.45</v>
      </c>
      <c r="L62" s="78">
        <v>0</v>
      </c>
      <c r="M62" s="77">
        <v>0</v>
      </c>
      <c r="N62" t="s">
        <v>637</v>
      </c>
      <c r="O62" t="s">
        <v>457</v>
      </c>
    </row>
    <row r="63" spans="1:15" customFormat="1" x14ac:dyDescent="0.25">
      <c r="A63" t="s">
        <v>637</v>
      </c>
      <c r="B63" t="s">
        <v>637</v>
      </c>
      <c r="C63" t="s">
        <v>390</v>
      </c>
      <c r="D63" t="s">
        <v>522</v>
      </c>
      <c r="E63" t="s">
        <v>391</v>
      </c>
      <c r="F63" s="77"/>
      <c r="G63" s="78">
        <v>10.45</v>
      </c>
      <c r="H63" s="78"/>
      <c r="I63" t="s">
        <v>433</v>
      </c>
      <c r="K63" s="78">
        <v>10.45</v>
      </c>
      <c r="L63" s="78">
        <v>0</v>
      </c>
      <c r="M63" s="77">
        <v>0</v>
      </c>
      <c r="N63" t="s">
        <v>637</v>
      </c>
      <c r="O63" t="s">
        <v>457</v>
      </c>
    </row>
    <row r="64" spans="1:15" customFormat="1" x14ac:dyDescent="0.25">
      <c r="A64" t="s">
        <v>637</v>
      </c>
      <c r="B64" t="s">
        <v>637</v>
      </c>
      <c r="C64" t="s">
        <v>390</v>
      </c>
      <c r="D64" t="s">
        <v>522</v>
      </c>
      <c r="E64" t="s">
        <v>391</v>
      </c>
      <c r="F64" s="77"/>
      <c r="G64" s="78">
        <v>10.45</v>
      </c>
      <c r="H64" s="78"/>
      <c r="I64" t="s">
        <v>433</v>
      </c>
      <c r="K64" s="78">
        <v>10.45</v>
      </c>
      <c r="L64" s="78">
        <v>0</v>
      </c>
      <c r="M64" s="77">
        <v>0</v>
      </c>
      <c r="N64" t="s">
        <v>637</v>
      </c>
      <c r="O64" t="s">
        <v>457</v>
      </c>
    </row>
    <row r="65" spans="1:15" customFormat="1" x14ac:dyDescent="0.25">
      <c r="A65" t="s">
        <v>637</v>
      </c>
      <c r="B65" t="s">
        <v>637</v>
      </c>
      <c r="C65" t="s">
        <v>390</v>
      </c>
      <c r="D65" t="s">
        <v>522</v>
      </c>
      <c r="E65" t="s">
        <v>391</v>
      </c>
      <c r="F65" s="77"/>
      <c r="G65" s="78">
        <v>10.45</v>
      </c>
      <c r="H65" s="78"/>
      <c r="I65" t="s">
        <v>433</v>
      </c>
      <c r="K65" s="78">
        <v>10.45</v>
      </c>
      <c r="L65" s="78">
        <v>0</v>
      </c>
      <c r="M65" s="77">
        <v>0</v>
      </c>
      <c r="N65" t="s">
        <v>637</v>
      </c>
      <c r="O65" t="s">
        <v>457</v>
      </c>
    </row>
    <row r="66" spans="1:15" customFormat="1" x14ac:dyDescent="0.25">
      <c r="A66" t="s">
        <v>637</v>
      </c>
      <c r="B66" t="s">
        <v>637</v>
      </c>
      <c r="C66" t="s">
        <v>390</v>
      </c>
      <c r="D66" t="s">
        <v>522</v>
      </c>
      <c r="E66" t="s">
        <v>391</v>
      </c>
      <c r="F66" s="77"/>
      <c r="G66" s="78">
        <v>10.45</v>
      </c>
      <c r="H66" s="78"/>
      <c r="I66" t="s">
        <v>433</v>
      </c>
      <c r="K66" s="78">
        <v>10.45</v>
      </c>
      <c r="L66" s="78">
        <v>0</v>
      </c>
      <c r="M66" s="77">
        <v>0</v>
      </c>
      <c r="N66" t="s">
        <v>637</v>
      </c>
      <c r="O66" t="s">
        <v>457</v>
      </c>
    </row>
    <row r="67" spans="1:15" customFormat="1" x14ac:dyDescent="0.25">
      <c r="A67" t="s">
        <v>637</v>
      </c>
      <c r="B67" t="s">
        <v>637</v>
      </c>
      <c r="C67" t="s">
        <v>390</v>
      </c>
      <c r="D67" t="s">
        <v>522</v>
      </c>
      <c r="E67" t="s">
        <v>391</v>
      </c>
      <c r="F67" s="77"/>
      <c r="G67" s="78">
        <v>10.45</v>
      </c>
      <c r="H67" s="78"/>
      <c r="I67" t="s">
        <v>433</v>
      </c>
      <c r="K67" s="78">
        <v>10.45</v>
      </c>
      <c r="L67" s="78">
        <v>0</v>
      </c>
      <c r="M67" s="77">
        <v>0</v>
      </c>
      <c r="N67" t="s">
        <v>637</v>
      </c>
      <c r="O67" t="s">
        <v>457</v>
      </c>
    </row>
    <row r="68" spans="1:15" customFormat="1" x14ac:dyDescent="0.25">
      <c r="A68" t="s">
        <v>637</v>
      </c>
      <c r="B68" t="s">
        <v>637</v>
      </c>
      <c r="C68" t="s">
        <v>390</v>
      </c>
      <c r="D68" t="s">
        <v>522</v>
      </c>
      <c r="E68" t="s">
        <v>391</v>
      </c>
      <c r="F68" s="77"/>
      <c r="G68" s="78">
        <v>10.45</v>
      </c>
      <c r="H68" s="78"/>
      <c r="I68" t="s">
        <v>433</v>
      </c>
      <c r="K68" s="78">
        <v>10.45</v>
      </c>
      <c r="L68" s="78">
        <v>0</v>
      </c>
      <c r="M68" s="77">
        <v>0</v>
      </c>
      <c r="N68" t="s">
        <v>637</v>
      </c>
      <c r="O68" t="s">
        <v>457</v>
      </c>
    </row>
    <row r="69" spans="1:15" customFormat="1" x14ac:dyDescent="0.25">
      <c r="A69" t="s">
        <v>637</v>
      </c>
      <c r="B69" t="s">
        <v>637</v>
      </c>
      <c r="C69" t="s">
        <v>520</v>
      </c>
      <c r="D69" t="s">
        <v>538</v>
      </c>
      <c r="E69" t="s">
        <v>453</v>
      </c>
      <c r="F69" s="77">
        <v>357386.72</v>
      </c>
      <c r="G69" s="78"/>
      <c r="H69" s="78"/>
      <c r="I69" t="s">
        <v>433</v>
      </c>
      <c r="K69" s="77">
        <v>357386.72</v>
      </c>
      <c r="L69" s="78">
        <v>0</v>
      </c>
      <c r="M69" s="77">
        <v>0</v>
      </c>
      <c r="N69" t="s">
        <v>637</v>
      </c>
    </row>
    <row r="70" spans="1:15" customFormat="1" x14ac:dyDescent="0.25">
      <c r="A70" t="s">
        <v>637</v>
      </c>
      <c r="B70" t="s">
        <v>637</v>
      </c>
      <c r="C70" t="s">
        <v>520</v>
      </c>
      <c r="D70" t="s">
        <v>538</v>
      </c>
      <c r="E70" t="s">
        <v>453</v>
      </c>
      <c r="F70" s="77">
        <v>817510.15</v>
      </c>
      <c r="G70" s="78"/>
      <c r="H70" s="77"/>
      <c r="I70" t="s">
        <v>433</v>
      </c>
      <c r="K70" s="77">
        <v>817510.15</v>
      </c>
      <c r="L70" s="78">
        <v>0</v>
      </c>
      <c r="M70" s="77">
        <v>0</v>
      </c>
      <c r="N70" t="s">
        <v>637</v>
      </c>
    </row>
    <row r="71" spans="1:15" customFormat="1" x14ac:dyDescent="0.25">
      <c r="A71" t="s">
        <v>637</v>
      </c>
      <c r="B71" t="s">
        <v>637</v>
      </c>
      <c r="C71" t="s">
        <v>390</v>
      </c>
      <c r="D71" t="s">
        <v>522</v>
      </c>
      <c r="E71" t="s">
        <v>391</v>
      </c>
      <c r="F71" s="77"/>
      <c r="G71" s="78">
        <v>110</v>
      </c>
      <c r="H71" s="77"/>
      <c r="I71" t="s">
        <v>433</v>
      </c>
      <c r="K71" s="78">
        <v>110</v>
      </c>
      <c r="L71" s="78">
        <v>0</v>
      </c>
      <c r="M71" s="77">
        <v>0</v>
      </c>
      <c r="N71" t="s">
        <v>637</v>
      </c>
      <c r="O71" t="s">
        <v>21</v>
      </c>
    </row>
    <row r="72" spans="1:15" customFormat="1" x14ac:dyDescent="0.25">
      <c r="A72" t="s">
        <v>637</v>
      </c>
      <c r="B72" t="s">
        <v>637</v>
      </c>
      <c r="C72" t="s">
        <v>390</v>
      </c>
      <c r="D72" t="s">
        <v>522</v>
      </c>
      <c r="E72" t="s">
        <v>391</v>
      </c>
      <c r="F72" s="77"/>
      <c r="G72" s="78">
        <v>10.45</v>
      </c>
      <c r="H72" s="77"/>
      <c r="I72" t="s">
        <v>433</v>
      </c>
      <c r="K72" s="78">
        <v>10.45</v>
      </c>
      <c r="L72" s="78">
        <v>0</v>
      </c>
      <c r="M72" s="77">
        <v>0</v>
      </c>
      <c r="N72" t="s">
        <v>637</v>
      </c>
      <c r="O72" t="s">
        <v>457</v>
      </c>
    </row>
    <row r="73" spans="1:15" customFormat="1" x14ac:dyDescent="0.25">
      <c r="A73" t="s">
        <v>637</v>
      </c>
      <c r="B73" t="s">
        <v>637</v>
      </c>
      <c r="C73" s="9" t="s">
        <v>578</v>
      </c>
      <c r="D73" t="s">
        <v>578</v>
      </c>
      <c r="E73" s="9" t="s">
        <v>391</v>
      </c>
      <c r="F73" s="77"/>
      <c r="G73" s="78">
        <v>440391.67999999999</v>
      </c>
      <c r="H73" s="77"/>
      <c r="I73" t="s">
        <v>433</v>
      </c>
      <c r="K73" s="78">
        <v>440391.67999999999</v>
      </c>
      <c r="L73" s="78">
        <v>0</v>
      </c>
      <c r="M73" s="77">
        <v>0</v>
      </c>
      <c r="N73" t="s">
        <v>637</v>
      </c>
      <c r="O73" t="s">
        <v>578</v>
      </c>
    </row>
    <row r="74" spans="1:15" customFormat="1" x14ac:dyDescent="0.25">
      <c r="A74" t="s">
        <v>637</v>
      </c>
      <c r="B74" t="s">
        <v>637</v>
      </c>
      <c r="C74" t="s">
        <v>390</v>
      </c>
      <c r="D74" t="s">
        <v>522</v>
      </c>
      <c r="E74" t="s">
        <v>391</v>
      </c>
      <c r="F74" s="77"/>
      <c r="G74" s="78">
        <v>10.45</v>
      </c>
      <c r="H74" s="77">
        <v>271073.17999999959</v>
      </c>
      <c r="I74" t="s">
        <v>433</v>
      </c>
      <c r="K74" s="78">
        <v>10.45</v>
      </c>
      <c r="L74" s="78">
        <v>0</v>
      </c>
      <c r="M74" s="77">
        <v>0</v>
      </c>
      <c r="N74" t="s">
        <v>637</v>
      </c>
      <c r="O74" t="s">
        <v>457</v>
      </c>
    </row>
    <row r="75" spans="1:15" customFormat="1" x14ac:dyDescent="0.25">
      <c r="A75" t="s">
        <v>628</v>
      </c>
      <c r="B75" t="s">
        <v>659</v>
      </c>
      <c r="C75" t="s">
        <v>403</v>
      </c>
      <c r="D75" t="s">
        <v>660</v>
      </c>
      <c r="E75" t="s">
        <v>521</v>
      </c>
      <c r="F75" s="77"/>
      <c r="G75" s="78">
        <v>35246.9</v>
      </c>
      <c r="H75" s="77">
        <v>235826.27999999959</v>
      </c>
      <c r="I75" t="s">
        <v>433</v>
      </c>
      <c r="K75" s="78">
        <v>35246.9</v>
      </c>
      <c r="L75" s="78">
        <v>0</v>
      </c>
      <c r="M75" s="77">
        <v>0</v>
      </c>
      <c r="N75" t="s">
        <v>637</v>
      </c>
    </row>
    <row r="76" spans="1:15" customFormat="1" x14ac:dyDescent="0.25">
      <c r="A76" t="s">
        <v>661</v>
      </c>
      <c r="B76" t="s">
        <v>536</v>
      </c>
      <c r="C76" t="s">
        <v>383</v>
      </c>
      <c r="D76" t="s">
        <v>662</v>
      </c>
      <c r="E76" t="s">
        <v>663</v>
      </c>
      <c r="F76" s="77"/>
      <c r="G76" s="78">
        <v>235825.28</v>
      </c>
      <c r="H76" s="77">
        <v>0.99999999959254637</v>
      </c>
      <c r="I76" t="s">
        <v>433</v>
      </c>
      <c r="K76" s="78">
        <v>235825.28</v>
      </c>
      <c r="L76" s="78">
        <v>0</v>
      </c>
      <c r="M76" s="77">
        <v>0</v>
      </c>
      <c r="N76" t="s">
        <v>637</v>
      </c>
    </row>
    <row r="77" spans="1:15" customFormat="1" x14ac:dyDescent="0.25">
      <c r="A77" t="s">
        <v>628</v>
      </c>
      <c r="B77" t="s">
        <v>664</v>
      </c>
      <c r="C77" t="s">
        <v>381</v>
      </c>
      <c r="D77" t="s">
        <v>665</v>
      </c>
      <c r="E77" t="s">
        <v>460</v>
      </c>
      <c r="F77" s="77"/>
      <c r="G77" s="78">
        <v>1136.29</v>
      </c>
      <c r="H77" s="78">
        <v>-1135.2900000004074</v>
      </c>
      <c r="I77" t="s">
        <v>433</v>
      </c>
      <c r="K77" s="78">
        <v>1136.29</v>
      </c>
      <c r="L77" s="78">
        <v>0</v>
      </c>
      <c r="M77" s="77">
        <v>0</v>
      </c>
      <c r="N77" t="s">
        <v>666</v>
      </c>
    </row>
    <row r="78" spans="1:15" customFormat="1" x14ac:dyDescent="0.25">
      <c r="A78" t="s">
        <v>667</v>
      </c>
      <c r="B78" t="s">
        <v>583</v>
      </c>
      <c r="C78" t="s">
        <v>389</v>
      </c>
      <c r="D78" t="s">
        <v>668</v>
      </c>
      <c r="E78" t="s">
        <v>414</v>
      </c>
      <c r="F78" s="77"/>
      <c r="G78" s="78">
        <v>1100</v>
      </c>
      <c r="H78" s="78">
        <v>-2235.2900000004074</v>
      </c>
      <c r="I78" t="s">
        <v>433</v>
      </c>
      <c r="K78" s="78">
        <v>1100</v>
      </c>
      <c r="L78" s="78">
        <v>0</v>
      </c>
      <c r="M78" s="77">
        <v>0</v>
      </c>
      <c r="N78" t="s">
        <v>666</v>
      </c>
    </row>
    <row r="79" spans="1:15" customFormat="1" x14ac:dyDescent="0.25">
      <c r="A79" t="s">
        <v>669</v>
      </c>
      <c r="B79" t="s">
        <v>545</v>
      </c>
      <c r="C79" t="s">
        <v>382</v>
      </c>
      <c r="D79" t="s">
        <v>670</v>
      </c>
      <c r="E79" t="s">
        <v>671</v>
      </c>
      <c r="F79" s="77"/>
      <c r="G79" s="78">
        <v>8551.86</v>
      </c>
      <c r="H79" s="78">
        <v>-10787.150000000409</v>
      </c>
      <c r="I79" t="s">
        <v>433</v>
      </c>
      <c r="K79" s="78">
        <v>8551.86</v>
      </c>
      <c r="L79" s="78">
        <v>0</v>
      </c>
      <c r="M79" s="77">
        <v>0</v>
      </c>
      <c r="N79" t="s">
        <v>666</v>
      </c>
    </row>
    <row r="80" spans="1:15" customFormat="1" x14ac:dyDescent="0.25">
      <c r="A80" t="s">
        <v>672</v>
      </c>
      <c r="B80" t="s">
        <v>547</v>
      </c>
      <c r="C80" t="s">
        <v>380</v>
      </c>
      <c r="D80" t="s">
        <v>673</v>
      </c>
      <c r="E80" t="s">
        <v>674</v>
      </c>
      <c r="F80" s="77"/>
      <c r="G80" s="78">
        <v>450.48</v>
      </c>
      <c r="H80" s="78"/>
      <c r="I80" t="s">
        <v>433</v>
      </c>
      <c r="K80" s="78">
        <v>450.48</v>
      </c>
      <c r="L80" s="78">
        <v>0</v>
      </c>
      <c r="M80" s="77">
        <v>0</v>
      </c>
      <c r="N80" t="s">
        <v>666</v>
      </c>
    </row>
    <row r="81" spans="1:27" x14ac:dyDescent="0.25">
      <c r="A81" t="s">
        <v>672</v>
      </c>
      <c r="B81" t="s">
        <v>547</v>
      </c>
      <c r="C81" t="s">
        <v>431</v>
      </c>
      <c r="D81" t="s">
        <v>675</v>
      </c>
      <c r="E81" t="s">
        <v>676</v>
      </c>
      <c r="F81" s="77"/>
      <c r="G81" s="78">
        <v>1773.2</v>
      </c>
      <c r="H81" s="78">
        <v>-13010.830000000409</v>
      </c>
      <c r="I81" t="s">
        <v>433</v>
      </c>
      <c r="K81" s="78">
        <v>1773.2</v>
      </c>
      <c r="L81" s="78">
        <v>0</v>
      </c>
      <c r="M81" s="77">
        <v>0</v>
      </c>
      <c r="N81" t="s">
        <v>666</v>
      </c>
      <c r="AA81"/>
    </row>
    <row r="82" spans="1:27" x14ac:dyDescent="0.25">
      <c r="A82" t="s">
        <v>666</v>
      </c>
      <c r="B82" t="s">
        <v>666</v>
      </c>
      <c r="C82" s="9" t="s">
        <v>444</v>
      </c>
      <c r="D82" t="s">
        <v>450</v>
      </c>
      <c r="E82" s="9" t="s">
        <v>391</v>
      </c>
      <c r="F82" s="77">
        <v>13022.28</v>
      </c>
      <c r="G82" s="78"/>
      <c r="H82" s="77"/>
      <c r="I82" t="s">
        <v>433</v>
      </c>
      <c r="K82" s="77">
        <v>13022.28</v>
      </c>
      <c r="L82" s="78">
        <v>0</v>
      </c>
      <c r="M82" s="77">
        <v>0</v>
      </c>
      <c r="N82" t="s">
        <v>666</v>
      </c>
      <c r="O82" t="s">
        <v>450</v>
      </c>
      <c r="AA82"/>
    </row>
    <row r="83" spans="1:27" x14ac:dyDescent="0.25">
      <c r="A83" t="s">
        <v>666</v>
      </c>
      <c r="B83" t="s">
        <v>666</v>
      </c>
      <c r="C83" t="s">
        <v>390</v>
      </c>
      <c r="D83" t="s">
        <v>522</v>
      </c>
      <c r="E83" t="s">
        <v>391</v>
      </c>
      <c r="F83" s="77"/>
      <c r="G83" s="78">
        <v>10.45</v>
      </c>
      <c r="H83" s="77">
        <v>0.99999999959145569</v>
      </c>
      <c r="I83" t="s">
        <v>433</v>
      </c>
      <c r="K83" s="78">
        <v>10.45</v>
      </c>
      <c r="L83" s="78">
        <v>0</v>
      </c>
      <c r="M83" s="77">
        <v>0</v>
      </c>
      <c r="N83" t="s">
        <v>666</v>
      </c>
      <c r="O83" t="s">
        <v>543</v>
      </c>
      <c r="AA83"/>
    </row>
    <row r="84" spans="1:27" x14ac:dyDescent="0.25">
      <c r="A84" t="s">
        <v>677</v>
      </c>
      <c r="B84" t="s">
        <v>678</v>
      </c>
      <c r="C84" t="s">
        <v>380</v>
      </c>
      <c r="D84" t="s">
        <v>679</v>
      </c>
      <c r="E84" t="s">
        <v>542</v>
      </c>
      <c r="F84" s="77"/>
      <c r="G84" s="78">
        <v>1536</v>
      </c>
      <c r="H84" s="78">
        <v>-1535.0000000004086</v>
      </c>
      <c r="I84" t="s">
        <v>433</v>
      </c>
      <c r="K84" s="78">
        <v>1536</v>
      </c>
      <c r="L84" s="78">
        <v>0</v>
      </c>
      <c r="M84" s="77">
        <v>0</v>
      </c>
      <c r="N84" t="s">
        <v>672</v>
      </c>
      <c r="O84" t="s">
        <v>434</v>
      </c>
      <c r="AA84"/>
    </row>
    <row r="85" spans="1:27" x14ac:dyDescent="0.25">
      <c r="A85" t="s">
        <v>628</v>
      </c>
      <c r="B85" t="s">
        <v>659</v>
      </c>
      <c r="C85" t="s">
        <v>402</v>
      </c>
      <c r="D85" t="s">
        <v>680</v>
      </c>
      <c r="E85" t="s">
        <v>2</v>
      </c>
      <c r="F85" s="77"/>
      <c r="G85" s="78">
        <v>22461.5</v>
      </c>
      <c r="H85" s="78">
        <v>-23996.500000000407</v>
      </c>
      <c r="I85" t="s">
        <v>433</v>
      </c>
      <c r="K85" s="78">
        <v>22461.5</v>
      </c>
      <c r="L85" s="78">
        <v>0</v>
      </c>
      <c r="M85" s="77">
        <v>0</v>
      </c>
      <c r="N85" t="s">
        <v>672</v>
      </c>
      <c r="AA85"/>
    </row>
    <row r="86" spans="1:27" x14ac:dyDescent="0.25">
      <c r="A86" t="s">
        <v>681</v>
      </c>
      <c r="B86" t="s">
        <v>547</v>
      </c>
      <c r="C86" t="s">
        <v>431</v>
      </c>
      <c r="D86" t="s">
        <v>682</v>
      </c>
      <c r="E86" t="s">
        <v>537</v>
      </c>
      <c r="F86" s="77"/>
      <c r="G86" s="78">
        <v>1289.8800000000001</v>
      </c>
      <c r="H86" s="78">
        <v>-25286.380000000408</v>
      </c>
      <c r="I86" t="s">
        <v>433</v>
      </c>
      <c r="K86" s="78">
        <v>1289.8800000000001</v>
      </c>
      <c r="L86" s="78">
        <v>0</v>
      </c>
      <c r="M86" s="77">
        <v>0</v>
      </c>
      <c r="N86" t="s">
        <v>672</v>
      </c>
      <c r="AA86"/>
    </row>
    <row r="87" spans="1:27" x14ac:dyDescent="0.25">
      <c r="A87" t="s">
        <v>672</v>
      </c>
      <c r="B87" t="s">
        <v>672</v>
      </c>
      <c r="C87" s="9" t="s">
        <v>444</v>
      </c>
      <c r="D87" t="s">
        <v>450</v>
      </c>
      <c r="E87" s="9" t="s">
        <v>391</v>
      </c>
      <c r="F87" s="77">
        <v>25297.83</v>
      </c>
      <c r="G87" s="78"/>
      <c r="H87" s="77"/>
      <c r="I87" t="s">
        <v>433</v>
      </c>
      <c r="K87" s="77">
        <v>25297.83</v>
      </c>
      <c r="L87" s="78">
        <v>0</v>
      </c>
      <c r="M87" s="77">
        <v>0</v>
      </c>
      <c r="N87" t="s">
        <v>672</v>
      </c>
      <c r="O87" t="s">
        <v>450</v>
      </c>
      <c r="AA87"/>
    </row>
    <row r="88" spans="1:27" x14ac:dyDescent="0.25">
      <c r="A88" t="s">
        <v>672</v>
      </c>
      <c r="B88" t="s">
        <v>672</v>
      </c>
      <c r="C88" t="s">
        <v>390</v>
      </c>
      <c r="D88" t="s">
        <v>522</v>
      </c>
      <c r="E88" t="s">
        <v>391</v>
      </c>
      <c r="F88" s="77"/>
      <c r="G88" s="78">
        <v>10.45</v>
      </c>
      <c r="H88" s="77">
        <v>0.99999999959327468</v>
      </c>
      <c r="I88" t="s">
        <v>433</v>
      </c>
      <c r="K88" s="78">
        <v>10.45</v>
      </c>
      <c r="L88" s="78">
        <v>0</v>
      </c>
      <c r="M88" s="77">
        <v>0</v>
      </c>
      <c r="N88" t="s">
        <v>672</v>
      </c>
      <c r="O88" t="s">
        <v>457</v>
      </c>
      <c r="AA88"/>
    </row>
    <row r="89" spans="1:27" x14ac:dyDescent="0.25">
      <c r="F89" s="77"/>
      <c r="G89" s="78"/>
      <c r="H89" s="77"/>
      <c r="K89" s="78"/>
      <c r="L89" s="78"/>
      <c r="M89" s="77"/>
    </row>
    <row r="90" spans="1:27" x14ac:dyDescent="0.25">
      <c r="F90" s="77"/>
      <c r="G90" s="78"/>
      <c r="H90" s="78"/>
      <c r="K90" s="78"/>
      <c r="L90" s="78"/>
      <c r="M90" s="77"/>
    </row>
    <row r="91" spans="1:27" x14ac:dyDescent="0.25">
      <c r="F91" s="77"/>
      <c r="G91" s="78"/>
      <c r="H91" s="78"/>
      <c r="K91" s="78"/>
      <c r="L91" s="78"/>
      <c r="M91" s="77"/>
    </row>
    <row r="92" spans="1:27" x14ac:dyDescent="0.25">
      <c r="F92" s="77"/>
      <c r="G92" s="78"/>
      <c r="H92" s="78"/>
      <c r="K92" s="78"/>
      <c r="L92" s="78"/>
      <c r="M92" s="77"/>
    </row>
    <row r="93" spans="1:27" x14ac:dyDescent="0.25">
      <c r="F93" s="77"/>
      <c r="G93" s="78"/>
      <c r="H93" s="78"/>
      <c r="K93" s="78"/>
      <c r="L93" s="78"/>
      <c r="M93" s="77"/>
    </row>
    <row r="94" spans="1:27" x14ac:dyDescent="0.25">
      <c r="F94" s="77"/>
      <c r="G94" s="78"/>
      <c r="H94" s="78"/>
      <c r="K94" s="77"/>
      <c r="L94" s="78"/>
      <c r="M94" s="77"/>
    </row>
    <row r="95" spans="1:27" x14ac:dyDescent="0.25">
      <c r="F95" s="72"/>
      <c r="G95" s="73"/>
      <c r="H95" s="73"/>
      <c r="K95" s="73"/>
      <c r="L95" s="73"/>
      <c r="M95" s="72"/>
    </row>
    <row r="96" spans="1:27" x14ac:dyDescent="0.25">
      <c r="F96" s="72"/>
      <c r="G96" s="73"/>
      <c r="H96" s="73"/>
      <c r="K96" s="73"/>
      <c r="L96" s="73"/>
      <c r="M96" s="72"/>
    </row>
    <row r="97" spans="6:13" x14ac:dyDescent="0.25">
      <c r="F97" s="72"/>
      <c r="G97" s="73"/>
      <c r="H97" s="73"/>
      <c r="K97" s="73"/>
      <c r="L97" s="73"/>
      <c r="M97" s="72"/>
    </row>
    <row r="98" spans="6:13" x14ac:dyDescent="0.25">
      <c r="F98" s="72"/>
      <c r="G98" s="73"/>
      <c r="H98" s="73"/>
      <c r="K98" s="73"/>
      <c r="L98" s="73"/>
      <c r="M98" s="72"/>
    </row>
    <row r="99" spans="6:13" x14ac:dyDescent="0.25">
      <c r="F99" s="72"/>
      <c r="G99" s="73"/>
      <c r="H99" s="73"/>
      <c r="K99" s="73"/>
      <c r="L99" s="73"/>
      <c r="M99" s="72"/>
    </row>
    <row r="100" spans="6:13" x14ac:dyDescent="0.25">
      <c r="F100" s="72"/>
      <c r="G100" s="73"/>
      <c r="H100" s="73"/>
      <c r="K100" s="73"/>
      <c r="L100" s="73"/>
      <c r="M100" s="72"/>
    </row>
    <row r="101" spans="6:13" x14ac:dyDescent="0.25">
      <c r="F101" s="72"/>
      <c r="G101" s="73"/>
      <c r="H101" s="73"/>
      <c r="K101" s="73"/>
      <c r="L101" s="73"/>
      <c r="M101" s="72"/>
    </row>
    <row r="102" spans="6:13" x14ac:dyDescent="0.25">
      <c r="F102" s="72"/>
      <c r="G102" s="73"/>
      <c r="H102" s="73"/>
      <c r="K102" s="73"/>
      <c r="L102" s="73"/>
      <c r="M102" s="72"/>
    </row>
    <row r="103" spans="6:13" x14ac:dyDescent="0.25">
      <c r="F103" s="72"/>
      <c r="G103" s="73"/>
      <c r="H103" s="73"/>
      <c r="K103" s="73"/>
      <c r="L103" s="73"/>
      <c r="M103" s="72"/>
    </row>
    <row r="104" spans="6:13" x14ac:dyDescent="0.25">
      <c r="F104" s="72"/>
      <c r="G104" s="73"/>
      <c r="H104" s="73"/>
      <c r="K104" s="73"/>
      <c r="L104" s="73"/>
      <c r="M104" s="72"/>
    </row>
    <row r="105" spans="6:13" x14ac:dyDescent="0.25">
      <c r="F105" s="72"/>
      <c r="G105" s="73"/>
      <c r="H105" s="73"/>
      <c r="K105" s="73"/>
      <c r="L105" s="73"/>
      <c r="M105" s="72"/>
    </row>
    <row r="106" spans="6:13" x14ac:dyDescent="0.25">
      <c r="F106" s="72"/>
      <c r="G106" s="73"/>
      <c r="H106" s="73"/>
      <c r="K106" s="73"/>
      <c r="L106" s="73"/>
      <c r="M106" s="72"/>
    </row>
    <row r="107" spans="6:13" x14ac:dyDescent="0.25">
      <c r="F107" s="72"/>
      <c r="G107" s="73"/>
      <c r="H107" s="73"/>
      <c r="K107" s="73"/>
      <c r="L107" s="73"/>
      <c r="M107" s="72"/>
    </row>
    <row r="108" spans="6:13" x14ac:dyDescent="0.25">
      <c r="F108" s="72"/>
      <c r="G108" s="73"/>
      <c r="H108" s="73"/>
      <c r="K108" s="72"/>
      <c r="L108" s="73"/>
      <c r="M108" s="72"/>
    </row>
    <row r="109" spans="6:13" x14ac:dyDescent="0.25">
      <c r="F109" s="72"/>
      <c r="G109" s="73"/>
      <c r="H109" s="73"/>
      <c r="K109" s="73"/>
      <c r="L109" s="73"/>
      <c r="M109" s="72"/>
    </row>
    <row r="110" spans="6:13" x14ac:dyDescent="0.25">
      <c r="F110" s="72"/>
      <c r="G110" s="73"/>
      <c r="H110" s="73"/>
      <c r="K110" s="72"/>
      <c r="L110" s="73"/>
      <c r="M110" s="72"/>
    </row>
    <row r="111" spans="6:13" x14ac:dyDescent="0.25">
      <c r="F111" s="72"/>
      <c r="G111" s="73"/>
      <c r="H111" s="73"/>
      <c r="K111" s="73"/>
      <c r="L111" s="73"/>
      <c r="M111" s="72"/>
    </row>
    <row r="112" spans="6:13" x14ac:dyDescent="0.25">
      <c r="F112" s="72"/>
      <c r="G112" s="73"/>
      <c r="H112" s="73"/>
      <c r="K112" s="73"/>
      <c r="L112" s="73"/>
      <c r="M112" s="72"/>
    </row>
    <row r="113" spans="6:13" x14ac:dyDescent="0.25">
      <c r="F113" s="72"/>
      <c r="G113" s="73"/>
      <c r="H113" s="73"/>
      <c r="K113" s="72"/>
      <c r="L113" s="73"/>
      <c r="M113" s="72"/>
    </row>
    <row r="114" spans="6:13" x14ac:dyDescent="0.25">
      <c r="F114" s="72"/>
      <c r="G114" s="73"/>
      <c r="H114" s="73"/>
      <c r="K114" s="72"/>
      <c r="L114" s="73"/>
      <c r="M114" s="72"/>
    </row>
    <row r="115" spans="6:13" x14ac:dyDescent="0.25">
      <c r="F115" s="72"/>
      <c r="G115" s="73"/>
      <c r="H115" s="73"/>
      <c r="K115" s="73"/>
      <c r="L115" s="73"/>
      <c r="M115" s="72"/>
    </row>
    <row r="116" spans="6:13" x14ac:dyDescent="0.25">
      <c r="F116" s="72"/>
      <c r="G116" s="73"/>
      <c r="H116" s="73"/>
      <c r="K116" s="73"/>
      <c r="L116" s="73"/>
      <c r="M116" s="72"/>
    </row>
    <row r="117" spans="6:13" x14ac:dyDescent="0.25">
      <c r="F117" s="72"/>
      <c r="G117" s="73"/>
      <c r="H117" s="73"/>
      <c r="K117" s="73"/>
      <c r="L117" s="73"/>
      <c r="M117" s="72"/>
    </row>
    <row r="118" spans="6:13" x14ac:dyDescent="0.25">
      <c r="F118" s="72"/>
      <c r="G118" s="73"/>
      <c r="H118" s="73"/>
      <c r="K118" s="73"/>
      <c r="L118" s="73"/>
      <c r="M118" s="72"/>
    </row>
    <row r="119" spans="6:13" x14ac:dyDescent="0.25">
      <c r="F119" s="72"/>
      <c r="G119" s="73"/>
      <c r="H119" s="73"/>
      <c r="K119" s="72"/>
      <c r="L119" s="73"/>
      <c r="M119" s="72"/>
    </row>
    <row r="120" spans="6:13" x14ac:dyDescent="0.25">
      <c r="F120" s="72"/>
      <c r="G120" s="73"/>
      <c r="H120" s="73"/>
      <c r="K120" s="73"/>
      <c r="L120" s="73"/>
      <c r="M120" s="72"/>
    </row>
    <row r="121" spans="6:13" x14ac:dyDescent="0.25">
      <c r="F121" s="72"/>
      <c r="G121" s="73"/>
      <c r="H121" s="73"/>
      <c r="K121" s="73"/>
      <c r="L121" s="73"/>
      <c r="M121" s="72"/>
    </row>
    <row r="122" spans="6:13" x14ac:dyDescent="0.25">
      <c r="F122" s="72"/>
      <c r="G122" s="73"/>
      <c r="H122" s="73"/>
      <c r="K122" s="73"/>
      <c r="L122" s="73"/>
      <c r="M122" s="72"/>
    </row>
    <row r="123" spans="6:13" x14ac:dyDescent="0.25">
      <c r="F123" s="72"/>
      <c r="G123" s="73"/>
      <c r="H123" s="73"/>
      <c r="K123" s="73"/>
      <c r="L123" s="73"/>
      <c r="M123" s="72"/>
    </row>
    <row r="124" spans="6:13" x14ac:dyDescent="0.25">
      <c r="F124" s="72"/>
      <c r="G124" s="73"/>
      <c r="H124" s="73"/>
      <c r="K124" s="73"/>
      <c r="L124" s="73"/>
      <c r="M124" s="72"/>
    </row>
    <row r="125" spans="6:13" x14ac:dyDescent="0.25">
      <c r="F125" s="72"/>
      <c r="G125" s="73"/>
      <c r="H125" s="73"/>
      <c r="K125" s="72"/>
      <c r="L125" s="73"/>
      <c r="M125" s="72"/>
    </row>
    <row r="126" spans="6:13" x14ac:dyDescent="0.25">
      <c r="F126" s="72"/>
      <c r="G126" s="73"/>
      <c r="H126" s="73"/>
      <c r="K126" s="73"/>
      <c r="L126" s="73"/>
      <c r="M126" s="72"/>
    </row>
  </sheetData>
  <autoFilter ref="A1:O88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zoomScale="110" zoomScaleNormal="110" workbookViewId="0">
      <selection activeCell="E17" sqref="E17"/>
    </sheetView>
  </sheetViews>
  <sheetFormatPr defaultRowHeight="15" x14ac:dyDescent="0.25"/>
  <cols>
    <col min="1" max="1" width="38" bestFit="1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8" t="s">
        <v>83</v>
      </c>
      <c r="B1" s="58" t="s">
        <v>115</v>
      </c>
      <c r="C1" s="58" t="s">
        <v>114</v>
      </c>
      <c r="D1" s="58" t="s">
        <v>31</v>
      </c>
      <c r="E1" s="58" t="s">
        <v>6</v>
      </c>
    </row>
    <row r="2" spans="1:5" x14ac:dyDescent="0.25">
      <c r="A2" s="63"/>
      <c r="B2" s="47" t="s">
        <v>116</v>
      </c>
      <c r="C2" s="48" t="s">
        <v>117</v>
      </c>
      <c r="D2" t="s">
        <v>488</v>
      </c>
      <c r="E2" t="s">
        <v>7</v>
      </c>
    </row>
    <row r="3" spans="1:5" x14ac:dyDescent="0.25">
      <c r="A3" t="s">
        <v>383</v>
      </c>
      <c r="B3" s="49" t="s">
        <v>54</v>
      </c>
      <c r="C3" s="50" t="s">
        <v>118</v>
      </c>
    </row>
    <row r="4" spans="1:5" x14ac:dyDescent="0.25">
      <c r="A4" s="62"/>
      <c r="B4" s="49" t="s">
        <v>119</v>
      </c>
      <c r="C4" s="50" t="s">
        <v>120</v>
      </c>
    </row>
    <row r="5" spans="1:5" x14ac:dyDescent="0.25">
      <c r="A5" t="s">
        <v>477</v>
      </c>
      <c r="B5" s="49" t="s">
        <v>121</v>
      </c>
      <c r="C5" s="50" t="s">
        <v>122</v>
      </c>
    </row>
    <row r="6" spans="1:5" x14ac:dyDescent="0.25">
      <c r="A6" s="62"/>
      <c r="B6" s="49" t="s">
        <v>123</v>
      </c>
      <c r="C6" s="50" t="s">
        <v>124</v>
      </c>
    </row>
    <row r="7" spans="1:5" x14ac:dyDescent="0.25">
      <c r="A7" s="62"/>
      <c r="B7" s="49" t="s">
        <v>125</v>
      </c>
      <c r="C7" s="50" t="s">
        <v>126</v>
      </c>
    </row>
    <row r="8" spans="1:5" x14ac:dyDescent="0.25">
      <c r="A8" s="62"/>
      <c r="B8" s="49" t="s">
        <v>127</v>
      </c>
      <c r="C8" s="50" t="s">
        <v>128</v>
      </c>
    </row>
    <row r="9" spans="1:5" x14ac:dyDescent="0.25">
      <c r="A9" s="62"/>
      <c r="B9" s="49" t="s">
        <v>129</v>
      </c>
      <c r="C9" s="50" t="s">
        <v>130</v>
      </c>
    </row>
    <row r="10" spans="1:5" x14ac:dyDescent="0.25">
      <c r="A10" s="62"/>
      <c r="B10" s="49" t="s">
        <v>131</v>
      </c>
      <c r="C10" s="50" t="s">
        <v>132</v>
      </c>
    </row>
    <row r="11" spans="1:5" x14ac:dyDescent="0.25">
      <c r="A11" s="62"/>
      <c r="B11" s="47" t="s">
        <v>133</v>
      </c>
      <c r="C11" s="48" t="s">
        <v>134</v>
      </c>
    </row>
    <row r="12" spans="1:5" x14ac:dyDescent="0.25">
      <c r="A12" t="s">
        <v>402</v>
      </c>
      <c r="B12" s="49" t="s">
        <v>52</v>
      </c>
      <c r="C12" s="50" t="s">
        <v>3</v>
      </c>
    </row>
    <row r="13" spans="1:5" x14ac:dyDescent="0.25">
      <c r="A13" s="62"/>
      <c r="B13" s="49" t="s">
        <v>135</v>
      </c>
      <c r="C13" s="50" t="s">
        <v>136</v>
      </c>
    </row>
    <row r="14" spans="1:5" x14ac:dyDescent="0.25">
      <c r="A14" s="62"/>
      <c r="B14" s="49" t="s">
        <v>137</v>
      </c>
      <c r="C14" s="50" t="s">
        <v>138</v>
      </c>
    </row>
    <row r="15" spans="1:5" x14ac:dyDescent="0.25">
      <c r="A15" s="62"/>
      <c r="B15" s="49" t="s">
        <v>64</v>
      </c>
      <c r="C15" s="50" t="s">
        <v>139</v>
      </c>
    </row>
    <row r="16" spans="1:5" x14ac:dyDescent="0.25">
      <c r="A16" s="62"/>
      <c r="B16" s="49" t="s">
        <v>140</v>
      </c>
      <c r="C16" s="50" t="s">
        <v>141</v>
      </c>
    </row>
    <row r="17" spans="1:3" x14ac:dyDescent="0.25">
      <c r="A17" s="62"/>
      <c r="B17" s="47" t="s">
        <v>142</v>
      </c>
      <c r="C17" s="48" t="s">
        <v>143</v>
      </c>
    </row>
    <row r="18" spans="1:3" x14ac:dyDescent="0.25">
      <c r="A18" t="s">
        <v>451</v>
      </c>
      <c r="B18" s="51" t="s">
        <v>53</v>
      </c>
      <c r="C18" s="50" t="s">
        <v>12</v>
      </c>
    </row>
    <row r="19" spans="1:3" x14ac:dyDescent="0.25">
      <c r="A19" t="s">
        <v>517</v>
      </c>
      <c r="B19" s="51" t="s">
        <v>53</v>
      </c>
      <c r="C19" s="50" t="s">
        <v>12</v>
      </c>
    </row>
    <row r="20" spans="1:3" x14ac:dyDescent="0.25">
      <c r="A20" t="s">
        <v>472</v>
      </c>
      <c r="B20" s="51" t="s">
        <v>68</v>
      </c>
      <c r="C20" s="50" t="s">
        <v>144</v>
      </c>
    </row>
    <row r="21" spans="1:3" x14ac:dyDescent="0.25">
      <c r="A21" t="s">
        <v>468</v>
      </c>
      <c r="B21" s="51" t="s">
        <v>67</v>
      </c>
      <c r="C21" s="50" t="s">
        <v>145</v>
      </c>
    </row>
    <row r="22" spans="1:3" x14ac:dyDescent="0.25">
      <c r="A22" t="s">
        <v>400</v>
      </c>
      <c r="B22" s="49" t="s">
        <v>58</v>
      </c>
      <c r="C22" s="50" t="s">
        <v>35</v>
      </c>
    </row>
    <row r="23" spans="1:3" x14ac:dyDescent="0.25">
      <c r="B23" s="49" t="s">
        <v>146</v>
      </c>
      <c r="C23" s="50" t="s">
        <v>147</v>
      </c>
    </row>
    <row r="24" spans="1:3" x14ac:dyDescent="0.25">
      <c r="A24" s="62"/>
      <c r="B24" s="47" t="s">
        <v>148</v>
      </c>
      <c r="C24" s="48" t="s">
        <v>149</v>
      </c>
    </row>
    <row r="25" spans="1:3" x14ac:dyDescent="0.25">
      <c r="A25" s="62"/>
      <c r="B25" s="49" t="s">
        <v>150</v>
      </c>
      <c r="C25" s="50" t="s">
        <v>151</v>
      </c>
    </row>
    <row r="26" spans="1:3" x14ac:dyDescent="0.25">
      <c r="A26" s="62"/>
      <c r="B26" s="49" t="s">
        <v>152</v>
      </c>
      <c r="C26" s="50" t="s">
        <v>153</v>
      </c>
    </row>
    <row r="27" spans="1:3" x14ac:dyDescent="0.25">
      <c r="A27" s="62"/>
      <c r="B27" s="49" t="s">
        <v>86</v>
      </c>
      <c r="C27" s="50" t="s">
        <v>154</v>
      </c>
    </row>
    <row r="28" spans="1:3" x14ac:dyDescent="0.25">
      <c r="A28" s="62"/>
      <c r="B28" s="52">
        <v>2</v>
      </c>
      <c r="C28" s="53" t="s">
        <v>155</v>
      </c>
    </row>
    <row r="29" spans="1:3" x14ac:dyDescent="0.25">
      <c r="A29" s="62"/>
      <c r="B29" s="47" t="s">
        <v>156</v>
      </c>
      <c r="C29" s="48" t="s">
        <v>157</v>
      </c>
    </row>
    <row r="30" spans="1:3" x14ac:dyDescent="0.25">
      <c r="A30" t="s">
        <v>408</v>
      </c>
      <c r="B30" s="51" t="s">
        <v>57</v>
      </c>
      <c r="C30" s="54" t="s">
        <v>157</v>
      </c>
    </row>
    <row r="31" spans="1:3" x14ac:dyDescent="0.25">
      <c r="A31" s="62"/>
      <c r="B31" s="47" t="s">
        <v>158</v>
      </c>
      <c r="C31" s="48" t="s">
        <v>159</v>
      </c>
    </row>
    <row r="32" spans="1:3" x14ac:dyDescent="0.25">
      <c r="A32" s="62"/>
      <c r="B32" s="49" t="s">
        <v>160</v>
      </c>
      <c r="C32" s="50" t="s">
        <v>159</v>
      </c>
    </row>
    <row r="33" spans="1:3" x14ac:dyDescent="0.25">
      <c r="A33" s="62"/>
      <c r="B33" s="47" t="s">
        <v>161</v>
      </c>
      <c r="C33" s="48" t="s">
        <v>162</v>
      </c>
    </row>
    <row r="34" spans="1:3" x14ac:dyDescent="0.25">
      <c r="A34" s="62"/>
      <c r="B34" s="51" t="s">
        <v>163</v>
      </c>
      <c r="C34" s="50" t="s">
        <v>164</v>
      </c>
    </row>
    <row r="35" spans="1:3" x14ac:dyDescent="0.25">
      <c r="A35" s="62"/>
      <c r="B35" s="51" t="s">
        <v>165</v>
      </c>
      <c r="C35" s="54" t="s">
        <v>166</v>
      </c>
    </row>
    <row r="36" spans="1:3" x14ac:dyDescent="0.25">
      <c r="A36" s="62"/>
      <c r="B36" s="49" t="s">
        <v>167</v>
      </c>
      <c r="C36" s="50" t="s">
        <v>168</v>
      </c>
    </row>
    <row r="37" spans="1:3" x14ac:dyDescent="0.25">
      <c r="A37" s="62"/>
      <c r="B37" s="49" t="s">
        <v>169</v>
      </c>
      <c r="C37" s="50" t="s">
        <v>170</v>
      </c>
    </row>
    <row r="38" spans="1:3" x14ac:dyDescent="0.25">
      <c r="A38" s="62"/>
      <c r="B38" s="47" t="s">
        <v>171</v>
      </c>
      <c r="C38" s="48" t="s">
        <v>172</v>
      </c>
    </row>
    <row r="39" spans="1:3" x14ac:dyDescent="0.25">
      <c r="A39" s="62"/>
      <c r="B39" s="49" t="s">
        <v>173</v>
      </c>
      <c r="C39" s="50" t="s">
        <v>172</v>
      </c>
    </row>
    <row r="40" spans="1:3" x14ac:dyDescent="0.25">
      <c r="A40" s="62"/>
      <c r="B40" s="47" t="s">
        <v>174</v>
      </c>
      <c r="C40" s="48" t="s">
        <v>5</v>
      </c>
    </row>
    <row r="41" spans="1:3" x14ac:dyDescent="0.25">
      <c r="A41" t="s">
        <v>406</v>
      </c>
      <c r="B41" s="51" t="s">
        <v>56</v>
      </c>
      <c r="C41" s="50" t="s">
        <v>5</v>
      </c>
    </row>
    <row r="42" spans="1:3" x14ac:dyDescent="0.25">
      <c r="A42" s="62"/>
      <c r="B42" s="47" t="s">
        <v>175</v>
      </c>
      <c r="C42" s="48" t="s">
        <v>176</v>
      </c>
    </row>
    <row r="43" spans="1:3" x14ac:dyDescent="0.25">
      <c r="A43" s="62"/>
      <c r="B43" s="49" t="s">
        <v>177</v>
      </c>
      <c r="C43" s="50" t="s">
        <v>176</v>
      </c>
    </row>
    <row r="44" spans="1:3" x14ac:dyDescent="0.25">
      <c r="A44" s="62"/>
      <c r="B44" s="47" t="s">
        <v>178</v>
      </c>
      <c r="C44" s="48" t="s">
        <v>179</v>
      </c>
    </row>
    <row r="45" spans="1:3" x14ac:dyDescent="0.25">
      <c r="A45" t="s">
        <v>382</v>
      </c>
      <c r="B45" s="49" t="s">
        <v>46</v>
      </c>
      <c r="C45" s="54" t="s">
        <v>180</v>
      </c>
    </row>
    <row r="46" spans="1:3" x14ac:dyDescent="0.25">
      <c r="B46" s="49" t="s">
        <v>181</v>
      </c>
      <c r="C46" s="50" t="s">
        <v>182</v>
      </c>
    </row>
    <row r="47" spans="1:3" x14ac:dyDescent="0.25">
      <c r="A47" t="s">
        <v>380</v>
      </c>
      <c r="B47" s="49" t="s">
        <v>45</v>
      </c>
      <c r="C47" s="50" t="s">
        <v>183</v>
      </c>
    </row>
    <row r="48" spans="1:3" x14ac:dyDescent="0.25">
      <c r="B48" s="49" t="s">
        <v>45</v>
      </c>
      <c r="C48" s="50" t="s">
        <v>183</v>
      </c>
    </row>
    <row r="49" spans="1:3" x14ac:dyDescent="0.25">
      <c r="A49" t="s">
        <v>431</v>
      </c>
      <c r="B49" s="49" t="s">
        <v>45</v>
      </c>
      <c r="C49" s="50" t="s">
        <v>183</v>
      </c>
    </row>
    <row r="50" spans="1:3" x14ac:dyDescent="0.25">
      <c r="A50" s="62"/>
      <c r="B50" s="47" t="s">
        <v>184</v>
      </c>
      <c r="C50" s="48" t="s">
        <v>185</v>
      </c>
    </row>
    <row r="51" spans="1:3" x14ac:dyDescent="0.25">
      <c r="A51" s="62"/>
      <c r="B51" s="49" t="s">
        <v>186</v>
      </c>
      <c r="C51" s="50" t="s">
        <v>185</v>
      </c>
    </row>
    <row r="52" spans="1:3" x14ac:dyDescent="0.25">
      <c r="A52" s="62"/>
      <c r="B52" s="47" t="s">
        <v>187</v>
      </c>
      <c r="C52" s="48" t="s">
        <v>188</v>
      </c>
    </row>
    <row r="53" spans="1:3" x14ac:dyDescent="0.25">
      <c r="A53" s="62"/>
      <c r="B53" s="49" t="s">
        <v>189</v>
      </c>
      <c r="C53" s="50" t="s">
        <v>188</v>
      </c>
    </row>
    <row r="54" spans="1:3" x14ac:dyDescent="0.25">
      <c r="A54" s="62"/>
      <c r="B54" s="47" t="s">
        <v>190</v>
      </c>
      <c r="C54" s="48" t="s">
        <v>191</v>
      </c>
    </row>
    <row r="55" spans="1:3" x14ac:dyDescent="0.25">
      <c r="A55" s="62"/>
      <c r="B55" s="49" t="s">
        <v>192</v>
      </c>
      <c r="C55" s="50" t="s">
        <v>191</v>
      </c>
    </row>
    <row r="56" spans="1:3" x14ac:dyDescent="0.25">
      <c r="A56" s="62"/>
      <c r="B56" s="47" t="s">
        <v>193</v>
      </c>
      <c r="C56" s="48" t="s">
        <v>194</v>
      </c>
    </row>
    <row r="57" spans="1:3" x14ac:dyDescent="0.25">
      <c r="A57" s="62"/>
      <c r="B57" s="49" t="s">
        <v>195</v>
      </c>
      <c r="C57" s="50" t="s">
        <v>194</v>
      </c>
    </row>
    <row r="58" spans="1:3" x14ac:dyDescent="0.25">
      <c r="A58" s="62"/>
      <c r="B58" s="55" t="s">
        <v>196</v>
      </c>
      <c r="C58" s="48" t="s">
        <v>197</v>
      </c>
    </row>
    <row r="59" spans="1:3" x14ac:dyDescent="0.25">
      <c r="A59" s="62"/>
      <c r="B59" s="51" t="s">
        <v>198</v>
      </c>
      <c r="C59" s="54" t="s">
        <v>197</v>
      </c>
    </row>
    <row r="60" spans="1:3" x14ac:dyDescent="0.25">
      <c r="A60" s="62"/>
      <c r="B60" s="52">
        <v>3</v>
      </c>
      <c r="C60" s="53" t="s">
        <v>199</v>
      </c>
    </row>
    <row r="61" spans="1:3" x14ac:dyDescent="0.25">
      <c r="A61" s="62"/>
      <c r="B61" s="47" t="s">
        <v>200</v>
      </c>
      <c r="C61" s="48" t="s">
        <v>201</v>
      </c>
    </row>
    <row r="62" spans="1:3" x14ac:dyDescent="0.25">
      <c r="A62" t="s">
        <v>446</v>
      </c>
      <c r="B62" s="51" t="s">
        <v>62</v>
      </c>
      <c r="C62" s="50" t="s">
        <v>202</v>
      </c>
    </row>
    <row r="63" spans="1:3" x14ac:dyDescent="0.25">
      <c r="A63" s="62"/>
      <c r="B63" s="49" t="s">
        <v>203</v>
      </c>
      <c r="C63" s="50" t="s">
        <v>204</v>
      </c>
    </row>
    <row r="64" spans="1:3" x14ac:dyDescent="0.25">
      <c r="A64" s="62"/>
      <c r="B64" s="47" t="s">
        <v>205</v>
      </c>
      <c r="C64" s="48" t="s">
        <v>206</v>
      </c>
    </row>
    <row r="65" spans="1:3" x14ac:dyDescent="0.25">
      <c r="A65" t="s">
        <v>435</v>
      </c>
      <c r="B65" s="51" t="s">
        <v>50</v>
      </c>
      <c r="C65" s="50" t="s">
        <v>206</v>
      </c>
    </row>
    <row r="66" spans="1:3" x14ac:dyDescent="0.25">
      <c r="A66" s="62"/>
      <c r="B66" s="47" t="s">
        <v>207</v>
      </c>
      <c r="C66" s="48" t="s">
        <v>208</v>
      </c>
    </row>
    <row r="67" spans="1:3" x14ac:dyDescent="0.25">
      <c r="A67" s="62"/>
      <c r="B67" s="49" t="s">
        <v>209</v>
      </c>
      <c r="C67" s="54" t="s">
        <v>208</v>
      </c>
    </row>
    <row r="68" spans="1:3" x14ac:dyDescent="0.25">
      <c r="A68" s="62"/>
      <c r="B68" s="47" t="s">
        <v>210</v>
      </c>
      <c r="C68" s="48" t="s">
        <v>211</v>
      </c>
    </row>
    <row r="69" spans="1:3" x14ac:dyDescent="0.25">
      <c r="A69" s="62"/>
      <c r="B69" s="49" t="s">
        <v>212</v>
      </c>
      <c r="C69" s="50" t="s">
        <v>211</v>
      </c>
    </row>
    <row r="70" spans="1:3" x14ac:dyDescent="0.25">
      <c r="A70" s="62"/>
      <c r="B70" s="47" t="s">
        <v>213</v>
      </c>
      <c r="C70" s="48" t="s">
        <v>214</v>
      </c>
    </row>
    <row r="71" spans="1:3" x14ac:dyDescent="0.25">
      <c r="A71" s="62" t="s">
        <v>385</v>
      </c>
      <c r="B71" s="49" t="s">
        <v>49</v>
      </c>
      <c r="C71" s="50" t="s">
        <v>214</v>
      </c>
    </row>
    <row r="72" spans="1:3" x14ac:dyDescent="0.25">
      <c r="A72" s="62"/>
      <c r="B72" s="47" t="s">
        <v>215</v>
      </c>
      <c r="C72" s="48" t="s">
        <v>216</v>
      </c>
    </row>
    <row r="73" spans="1:3" x14ac:dyDescent="0.25">
      <c r="A73" t="s">
        <v>486</v>
      </c>
      <c r="B73" s="49" t="s">
        <v>217</v>
      </c>
      <c r="C73" s="50" t="s">
        <v>218</v>
      </c>
    </row>
    <row r="74" spans="1:3" x14ac:dyDescent="0.25">
      <c r="A74" t="s">
        <v>381</v>
      </c>
      <c r="B74" s="49" t="s">
        <v>51</v>
      </c>
      <c r="C74" s="50" t="s">
        <v>27</v>
      </c>
    </row>
    <row r="75" spans="1:3" x14ac:dyDescent="0.25">
      <c r="A75" t="s">
        <v>464</v>
      </c>
      <c r="B75" s="49" t="s">
        <v>51</v>
      </c>
      <c r="C75" s="50" t="s">
        <v>27</v>
      </c>
    </row>
    <row r="76" spans="1:3" x14ac:dyDescent="0.25">
      <c r="A76" s="62"/>
      <c r="B76" s="49" t="s">
        <v>219</v>
      </c>
      <c r="C76" s="50" t="s">
        <v>220</v>
      </c>
    </row>
    <row r="77" spans="1:3" x14ac:dyDescent="0.25">
      <c r="A77" t="s">
        <v>443</v>
      </c>
      <c r="B77" s="49" t="s">
        <v>61</v>
      </c>
      <c r="C77" s="50" t="s">
        <v>221</v>
      </c>
    </row>
    <row r="78" spans="1:3" x14ac:dyDescent="0.25">
      <c r="A78" s="62"/>
      <c r="B78" s="47" t="s">
        <v>222</v>
      </c>
      <c r="C78" s="48" t="s">
        <v>223</v>
      </c>
    </row>
    <row r="79" spans="1:3" x14ac:dyDescent="0.25">
      <c r="A79" s="62"/>
      <c r="B79" s="49" t="s">
        <v>224</v>
      </c>
      <c r="C79" s="50" t="s">
        <v>223</v>
      </c>
    </row>
    <row r="80" spans="1:3" x14ac:dyDescent="0.25">
      <c r="A80" s="62"/>
      <c r="B80" s="47" t="s">
        <v>225</v>
      </c>
      <c r="C80" s="48" t="s">
        <v>226</v>
      </c>
    </row>
    <row r="81" spans="1:3" x14ac:dyDescent="0.25">
      <c r="A81" s="62"/>
      <c r="B81" s="49" t="s">
        <v>227</v>
      </c>
      <c r="C81" s="50" t="s">
        <v>226</v>
      </c>
    </row>
    <row r="82" spans="1:3" x14ac:dyDescent="0.25">
      <c r="A82" s="62"/>
      <c r="B82" s="47" t="s">
        <v>228</v>
      </c>
      <c r="C82" s="48" t="s">
        <v>229</v>
      </c>
    </row>
    <row r="83" spans="1:3" x14ac:dyDescent="0.25">
      <c r="A83" t="s">
        <v>458</v>
      </c>
      <c r="B83" s="49" t="s">
        <v>230</v>
      </c>
      <c r="C83" s="50" t="s">
        <v>231</v>
      </c>
    </row>
    <row r="84" spans="1:3" x14ac:dyDescent="0.25">
      <c r="A84" t="s">
        <v>441</v>
      </c>
      <c r="B84" s="49" t="s">
        <v>48</v>
      </c>
      <c r="C84" s="50" t="s">
        <v>232</v>
      </c>
    </row>
    <row r="85" spans="1:3" x14ac:dyDescent="0.25">
      <c r="A85" s="62"/>
      <c r="B85" s="47" t="s">
        <v>233</v>
      </c>
      <c r="C85" s="48" t="s">
        <v>234</v>
      </c>
    </row>
    <row r="86" spans="1:3" x14ac:dyDescent="0.25">
      <c r="A86" s="62"/>
      <c r="B86" s="49" t="s">
        <v>235</v>
      </c>
      <c r="C86" s="50" t="s">
        <v>236</v>
      </c>
    </row>
    <row r="87" spans="1:3" x14ac:dyDescent="0.25">
      <c r="A87" s="62"/>
      <c r="B87" s="47" t="s">
        <v>237</v>
      </c>
      <c r="C87" s="48" t="s">
        <v>238</v>
      </c>
    </row>
    <row r="88" spans="1:3" x14ac:dyDescent="0.25">
      <c r="A88" t="s">
        <v>624</v>
      </c>
      <c r="B88" s="49" t="s">
        <v>63</v>
      </c>
      <c r="C88" s="50" t="s">
        <v>238</v>
      </c>
    </row>
    <row r="89" spans="1:3" x14ac:dyDescent="0.25">
      <c r="A89" s="62"/>
      <c r="B89" s="47" t="s">
        <v>239</v>
      </c>
      <c r="C89" s="48" t="s">
        <v>240</v>
      </c>
    </row>
    <row r="90" spans="1:3" x14ac:dyDescent="0.25">
      <c r="A90" s="62"/>
      <c r="B90" s="49" t="s">
        <v>241</v>
      </c>
      <c r="C90" s="50" t="s">
        <v>240</v>
      </c>
    </row>
    <row r="91" spans="1:3" x14ac:dyDescent="0.25">
      <c r="A91" s="62"/>
      <c r="B91" s="47" t="s">
        <v>242</v>
      </c>
      <c r="C91" s="48" t="s">
        <v>25</v>
      </c>
    </row>
    <row r="92" spans="1:3" x14ac:dyDescent="0.25">
      <c r="A92" t="s">
        <v>479</v>
      </c>
      <c r="B92" s="49" t="s">
        <v>60</v>
      </c>
      <c r="C92" s="50" t="s">
        <v>25</v>
      </c>
    </row>
    <row r="93" spans="1:3" x14ac:dyDescent="0.25">
      <c r="A93" s="62"/>
      <c r="B93" s="47" t="s">
        <v>243</v>
      </c>
      <c r="C93" s="48" t="s">
        <v>244</v>
      </c>
    </row>
    <row r="94" spans="1:3" x14ac:dyDescent="0.25">
      <c r="A94" t="s">
        <v>481</v>
      </c>
      <c r="B94" s="49" t="s">
        <v>47</v>
      </c>
      <c r="C94" s="50" t="s">
        <v>245</v>
      </c>
    </row>
    <row r="95" spans="1:3" x14ac:dyDescent="0.25">
      <c r="A95" s="62" t="s">
        <v>389</v>
      </c>
      <c r="B95" s="49" t="s">
        <v>47</v>
      </c>
      <c r="C95" s="50" t="s">
        <v>245</v>
      </c>
    </row>
    <row r="96" spans="1:3" x14ac:dyDescent="0.25">
      <c r="A96" s="62" t="s">
        <v>439</v>
      </c>
      <c r="B96" s="49" t="s">
        <v>47</v>
      </c>
      <c r="C96" s="50" t="s">
        <v>245</v>
      </c>
    </row>
    <row r="97" spans="1:3" x14ac:dyDescent="0.25">
      <c r="B97" s="49" t="s">
        <v>47</v>
      </c>
      <c r="C97" s="50" t="s">
        <v>245</v>
      </c>
    </row>
    <row r="98" spans="1:3" x14ac:dyDescent="0.25">
      <c r="A98" s="62" t="s">
        <v>439</v>
      </c>
      <c r="B98" s="49" t="s">
        <v>47</v>
      </c>
      <c r="C98" s="50" t="s">
        <v>245</v>
      </c>
    </row>
    <row r="99" spans="1:3" x14ac:dyDescent="0.25">
      <c r="A99" t="s">
        <v>459</v>
      </c>
      <c r="B99" s="49" t="s">
        <v>47</v>
      </c>
      <c r="C99" s="50" t="s">
        <v>245</v>
      </c>
    </row>
    <row r="100" spans="1:3" x14ac:dyDescent="0.25">
      <c r="A100" s="62"/>
      <c r="B100" s="49" t="s">
        <v>246</v>
      </c>
      <c r="C100" s="50" t="s">
        <v>247</v>
      </c>
    </row>
    <row r="101" spans="1:3" x14ac:dyDescent="0.25">
      <c r="A101" s="62"/>
      <c r="B101" s="47" t="s">
        <v>248</v>
      </c>
      <c r="C101" s="48" t="s">
        <v>249</v>
      </c>
    </row>
    <row r="102" spans="1:3" x14ac:dyDescent="0.25">
      <c r="A102" s="62" t="s">
        <v>691</v>
      </c>
      <c r="B102" s="51" t="s">
        <v>85</v>
      </c>
      <c r="C102" s="50" t="s">
        <v>249</v>
      </c>
    </row>
    <row r="103" spans="1:3" x14ac:dyDescent="0.25">
      <c r="A103" s="62"/>
      <c r="B103" s="47" t="s">
        <v>250</v>
      </c>
      <c r="C103" s="48" t="s">
        <v>251</v>
      </c>
    </row>
    <row r="104" spans="1:3" x14ac:dyDescent="0.25">
      <c r="A104" s="62"/>
      <c r="B104" s="49" t="s">
        <v>252</v>
      </c>
      <c r="C104" s="50" t="s">
        <v>251</v>
      </c>
    </row>
    <row r="105" spans="1:3" x14ac:dyDescent="0.25">
      <c r="A105" s="62"/>
      <c r="B105" s="47" t="s">
        <v>253</v>
      </c>
      <c r="C105" s="48" t="s">
        <v>254</v>
      </c>
    </row>
    <row r="106" spans="1:3" x14ac:dyDescent="0.25">
      <c r="A106" t="s">
        <v>483</v>
      </c>
      <c r="B106" s="49" t="s">
        <v>66</v>
      </c>
      <c r="C106" s="50" t="s">
        <v>254</v>
      </c>
    </row>
    <row r="107" spans="1:3" x14ac:dyDescent="0.25">
      <c r="A107" s="62"/>
      <c r="B107" s="47" t="s">
        <v>255</v>
      </c>
      <c r="C107" s="48" t="s">
        <v>256</v>
      </c>
    </row>
    <row r="108" spans="1:3" x14ac:dyDescent="0.25">
      <c r="A108" s="62"/>
      <c r="B108" s="49" t="s">
        <v>257</v>
      </c>
      <c r="C108" s="50" t="s">
        <v>258</v>
      </c>
    </row>
    <row r="109" spans="1:3" x14ac:dyDescent="0.25">
      <c r="A109" s="62"/>
      <c r="B109" s="49" t="s">
        <v>259</v>
      </c>
      <c r="C109" s="50" t="s">
        <v>260</v>
      </c>
    </row>
    <row r="110" spans="1:3" x14ac:dyDescent="0.25">
      <c r="A110" s="62"/>
      <c r="B110" s="49" t="s">
        <v>261</v>
      </c>
      <c r="C110" s="50" t="s">
        <v>262</v>
      </c>
    </row>
    <row r="111" spans="1:3" x14ac:dyDescent="0.25">
      <c r="A111" s="62"/>
      <c r="B111" s="49" t="s">
        <v>263</v>
      </c>
      <c r="C111" s="50" t="s">
        <v>264</v>
      </c>
    </row>
    <row r="112" spans="1:3" x14ac:dyDescent="0.25">
      <c r="A112" s="62"/>
      <c r="B112" s="49" t="s">
        <v>265</v>
      </c>
      <c r="C112" s="50" t="s">
        <v>266</v>
      </c>
    </row>
    <row r="113" spans="1:3" x14ac:dyDescent="0.25">
      <c r="A113" s="62"/>
      <c r="B113" s="49" t="s">
        <v>267</v>
      </c>
      <c r="C113" s="50" t="s">
        <v>268</v>
      </c>
    </row>
    <row r="114" spans="1:3" x14ac:dyDescent="0.25">
      <c r="A114" s="62"/>
      <c r="B114" s="49" t="s">
        <v>269</v>
      </c>
      <c r="C114" s="50" t="s">
        <v>270</v>
      </c>
    </row>
    <row r="115" spans="1:3" x14ac:dyDescent="0.25">
      <c r="A115" s="62"/>
      <c r="B115" s="47" t="s">
        <v>271</v>
      </c>
      <c r="C115" s="48" t="s">
        <v>272</v>
      </c>
    </row>
    <row r="116" spans="1:3" x14ac:dyDescent="0.25">
      <c r="A116" s="62"/>
      <c r="B116" s="51" t="s">
        <v>273</v>
      </c>
      <c r="C116" s="54" t="s">
        <v>272</v>
      </c>
    </row>
    <row r="117" spans="1:3" x14ac:dyDescent="0.25">
      <c r="A117" s="62"/>
      <c r="B117" s="47" t="s">
        <v>274</v>
      </c>
      <c r="C117" s="48" t="s">
        <v>275</v>
      </c>
    </row>
    <row r="118" spans="1:3" x14ac:dyDescent="0.25">
      <c r="A118" s="62"/>
      <c r="B118" s="49" t="s">
        <v>276</v>
      </c>
      <c r="C118" s="50" t="s">
        <v>275</v>
      </c>
    </row>
    <row r="119" spans="1:3" x14ac:dyDescent="0.25">
      <c r="A119" s="62"/>
      <c r="B119" s="47" t="s">
        <v>277</v>
      </c>
      <c r="C119" s="48" t="s">
        <v>19</v>
      </c>
    </row>
    <row r="120" spans="1:3" x14ac:dyDescent="0.25">
      <c r="A120" t="s">
        <v>387</v>
      </c>
      <c r="B120" s="49" t="s">
        <v>278</v>
      </c>
      <c r="C120" s="50" t="s">
        <v>19</v>
      </c>
    </row>
    <row r="121" spans="1:3" x14ac:dyDescent="0.25">
      <c r="A121" s="62"/>
      <c r="B121" s="47" t="s">
        <v>279</v>
      </c>
      <c r="C121" s="48" t="s">
        <v>280</v>
      </c>
    </row>
    <row r="122" spans="1:3" x14ac:dyDescent="0.25">
      <c r="B122" s="51" t="s">
        <v>72</v>
      </c>
      <c r="C122" s="50" t="s">
        <v>281</v>
      </c>
    </row>
    <row r="123" spans="1:3" x14ac:dyDescent="0.25">
      <c r="A123" t="s">
        <v>461</v>
      </c>
      <c r="B123" s="51" t="s">
        <v>72</v>
      </c>
      <c r="C123" s="50" t="s">
        <v>281</v>
      </c>
    </row>
    <row r="124" spans="1:3" x14ac:dyDescent="0.25">
      <c r="A124" s="62"/>
      <c r="B124" s="51" t="s">
        <v>282</v>
      </c>
      <c r="C124" s="50" t="s">
        <v>283</v>
      </c>
    </row>
    <row r="125" spans="1:3" x14ac:dyDescent="0.25">
      <c r="A125" s="62"/>
      <c r="B125" s="47" t="s">
        <v>284</v>
      </c>
      <c r="C125" s="48" t="s">
        <v>285</v>
      </c>
    </row>
    <row r="126" spans="1:3" x14ac:dyDescent="0.25">
      <c r="A126" s="62"/>
      <c r="B126" s="49" t="s">
        <v>286</v>
      </c>
      <c r="C126" s="50" t="s">
        <v>285</v>
      </c>
    </row>
    <row r="127" spans="1:3" x14ac:dyDescent="0.25">
      <c r="A127" s="62"/>
      <c r="B127" s="47" t="s">
        <v>287</v>
      </c>
      <c r="C127" s="48" t="s">
        <v>288</v>
      </c>
    </row>
    <row r="128" spans="1:3" x14ac:dyDescent="0.25">
      <c r="A128" s="62"/>
      <c r="B128" s="49" t="s">
        <v>289</v>
      </c>
      <c r="C128" s="50" t="s">
        <v>288</v>
      </c>
    </row>
    <row r="129" spans="1:3" x14ac:dyDescent="0.25">
      <c r="A129" s="62"/>
      <c r="B129" s="47" t="s">
        <v>290</v>
      </c>
      <c r="C129" s="48" t="s">
        <v>291</v>
      </c>
    </row>
    <row r="130" spans="1:3" x14ac:dyDescent="0.25">
      <c r="A130" s="62"/>
      <c r="B130" s="49" t="s">
        <v>292</v>
      </c>
      <c r="C130" s="54" t="s">
        <v>291</v>
      </c>
    </row>
    <row r="131" spans="1:3" x14ac:dyDescent="0.25">
      <c r="A131" s="62"/>
      <c r="B131" s="52">
        <v>4</v>
      </c>
      <c r="C131" s="53" t="s">
        <v>293</v>
      </c>
    </row>
    <row r="132" spans="1:3" x14ac:dyDescent="0.25">
      <c r="A132" s="62"/>
      <c r="B132" s="47" t="s">
        <v>294</v>
      </c>
      <c r="C132" s="48" t="s">
        <v>32</v>
      </c>
    </row>
    <row r="133" spans="1:3" x14ac:dyDescent="0.25">
      <c r="A133" t="s">
        <v>384</v>
      </c>
      <c r="B133" s="49" t="s">
        <v>59</v>
      </c>
      <c r="C133" s="50" t="s">
        <v>32</v>
      </c>
    </row>
    <row r="134" spans="1:3" x14ac:dyDescent="0.25">
      <c r="A134" s="62"/>
      <c r="B134" s="47" t="s">
        <v>295</v>
      </c>
      <c r="C134" s="48" t="s">
        <v>296</v>
      </c>
    </row>
    <row r="135" spans="1:3" x14ac:dyDescent="0.25">
      <c r="A135" t="s">
        <v>470</v>
      </c>
      <c r="B135" s="49" t="s">
        <v>71</v>
      </c>
      <c r="C135" s="50" t="s">
        <v>296</v>
      </c>
    </row>
    <row r="136" spans="1:3" x14ac:dyDescent="0.25">
      <c r="A136" s="62"/>
      <c r="B136" s="47" t="s">
        <v>297</v>
      </c>
      <c r="C136" s="48" t="s">
        <v>298</v>
      </c>
    </row>
    <row r="137" spans="1:3" x14ac:dyDescent="0.25">
      <c r="A137" t="s">
        <v>466</v>
      </c>
      <c r="B137" s="49" t="s">
        <v>69</v>
      </c>
      <c r="C137" s="50" t="s">
        <v>298</v>
      </c>
    </row>
    <row r="138" spans="1:3" x14ac:dyDescent="0.25">
      <c r="A138" s="62"/>
      <c r="B138" s="47" t="s">
        <v>299</v>
      </c>
      <c r="C138" s="48" t="s">
        <v>300</v>
      </c>
    </row>
    <row r="139" spans="1:3" x14ac:dyDescent="0.25">
      <c r="A139" t="s">
        <v>474</v>
      </c>
      <c r="B139" s="49" t="s">
        <v>70</v>
      </c>
      <c r="C139" s="50" t="s">
        <v>300</v>
      </c>
    </row>
    <row r="140" spans="1:3" x14ac:dyDescent="0.25">
      <c r="A140" s="62"/>
      <c r="B140" s="47" t="s">
        <v>301</v>
      </c>
      <c r="C140" s="48" t="s">
        <v>302</v>
      </c>
    </row>
    <row r="141" spans="1:3" x14ac:dyDescent="0.25">
      <c r="A141" s="62"/>
      <c r="B141" s="49" t="s">
        <v>303</v>
      </c>
      <c r="C141" s="50" t="s">
        <v>302</v>
      </c>
    </row>
    <row r="142" spans="1:3" x14ac:dyDescent="0.25">
      <c r="A142" s="62"/>
      <c r="B142" s="47" t="s">
        <v>304</v>
      </c>
      <c r="C142" s="48" t="s">
        <v>305</v>
      </c>
    </row>
    <row r="143" spans="1:3" x14ac:dyDescent="0.25">
      <c r="A143" s="62"/>
      <c r="B143" s="49" t="s">
        <v>306</v>
      </c>
      <c r="C143" s="50" t="s">
        <v>305</v>
      </c>
    </row>
    <row r="144" spans="1:3" x14ac:dyDescent="0.25">
      <c r="A144" s="62"/>
      <c r="B144" s="47" t="s">
        <v>307</v>
      </c>
      <c r="C144" s="48" t="s">
        <v>308</v>
      </c>
    </row>
    <row r="145" spans="1:3" x14ac:dyDescent="0.25">
      <c r="A145" s="62"/>
      <c r="B145" s="49" t="s">
        <v>309</v>
      </c>
      <c r="C145" s="50" t="s">
        <v>308</v>
      </c>
    </row>
    <row r="146" spans="1:3" x14ac:dyDescent="0.25">
      <c r="A146" s="62"/>
      <c r="B146" s="47" t="s">
        <v>310</v>
      </c>
      <c r="C146" s="48" t="s">
        <v>311</v>
      </c>
    </row>
    <row r="147" spans="1:3" x14ac:dyDescent="0.25">
      <c r="A147" t="s">
        <v>597</v>
      </c>
      <c r="B147" s="49" t="s">
        <v>312</v>
      </c>
      <c r="C147" s="50" t="s">
        <v>311</v>
      </c>
    </row>
    <row r="148" spans="1:3" x14ac:dyDescent="0.25">
      <c r="A148" s="68" t="s">
        <v>693</v>
      </c>
      <c r="B148" s="49" t="s">
        <v>692</v>
      </c>
      <c r="C148" s="50" t="s">
        <v>311</v>
      </c>
    </row>
    <row r="149" spans="1:3" x14ac:dyDescent="0.25">
      <c r="A149" s="62"/>
      <c r="B149" s="52">
        <v>5</v>
      </c>
      <c r="C149" s="53" t="s">
        <v>313</v>
      </c>
    </row>
    <row r="150" spans="1:3" x14ac:dyDescent="0.25">
      <c r="A150" s="62"/>
      <c r="B150" s="47" t="s">
        <v>314</v>
      </c>
      <c r="C150" s="48" t="s">
        <v>315</v>
      </c>
    </row>
    <row r="151" spans="1:3" x14ac:dyDescent="0.25">
      <c r="A151" s="62"/>
      <c r="B151" s="49" t="s">
        <v>316</v>
      </c>
      <c r="C151" s="50" t="s">
        <v>315</v>
      </c>
    </row>
    <row r="152" spans="1:3" x14ac:dyDescent="0.25">
      <c r="A152" s="62"/>
      <c r="B152" s="47" t="s">
        <v>317</v>
      </c>
      <c r="C152" s="48" t="s">
        <v>318</v>
      </c>
    </row>
    <row r="153" spans="1:3" x14ac:dyDescent="0.25">
      <c r="A153" s="62"/>
      <c r="B153" s="49" t="s">
        <v>319</v>
      </c>
      <c r="C153" s="50" t="s">
        <v>318</v>
      </c>
    </row>
    <row r="154" spans="1:3" x14ac:dyDescent="0.25">
      <c r="A154" s="62"/>
      <c r="B154" s="47" t="s">
        <v>320</v>
      </c>
      <c r="C154" s="48" t="s">
        <v>321</v>
      </c>
    </row>
    <row r="155" spans="1:3" x14ac:dyDescent="0.25">
      <c r="A155" s="62"/>
      <c r="B155" s="49" t="s">
        <v>322</v>
      </c>
      <c r="C155" s="50" t="s">
        <v>321</v>
      </c>
    </row>
    <row r="156" spans="1:3" x14ac:dyDescent="0.25">
      <c r="A156" s="62"/>
      <c r="B156" s="47" t="s">
        <v>323</v>
      </c>
      <c r="C156" s="48" t="s">
        <v>324</v>
      </c>
    </row>
    <row r="157" spans="1:3" x14ac:dyDescent="0.25">
      <c r="A157" t="s">
        <v>694</v>
      </c>
      <c r="B157" s="49" t="s">
        <v>325</v>
      </c>
      <c r="C157" s="54" t="s">
        <v>324</v>
      </c>
    </row>
    <row r="158" spans="1:3" x14ac:dyDescent="0.25">
      <c r="A158" s="62"/>
      <c r="B158" s="47" t="s">
        <v>326</v>
      </c>
      <c r="C158" s="48" t="s">
        <v>327</v>
      </c>
    </row>
    <row r="159" spans="1:3" x14ac:dyDescent="0.25">
      <c r="A159" s="62"/>
      <c r="B159" s="49" t="s">
        <v>328</v>
      </c>
      <c r="C159" s="50" t="s">
        <v>327</v>
      </c>
    </row>
    <row r="160" spans="1:3" x14ac:dyDescent="0.25">
      <c r="A160" s="62"/>
      <c r="B160" s="47" t="s">
        <v>329</v>
      </c>
      <c r="C160" s="48" t="s">
        <v>330</v>
      </c>
    </row>
    <row r="161" spans="1:3" x14ac:dyDescent="0.25">
      <c r="A161" s="62"/>
      <c r="B161" s="49" t="s">
        <v>331</v>
      </c>
      <c r="C161" s="50" t="s">
        <v>330</v>
      </c>
    </row>
    <row r="162" spans="1:3" x14ac:dyDescent="0.25">
      <c r="A162" s="62"/>
      <c r="B162" s="47" t="s">
        <v>332</v>
      </c>
      <c r="C162" s="48" t="s">
        <v>333</v>
      </c>
    </row>
    <row r="163" spans="1:3" x14ac:dyDescent="0.25">
      <c r="A163" s="62"/>
      <c r="B163" s="49" t="s">
        <v>334</v>
      </c>
      <c r="C163" s="50" t="s">
        <v>333</v>
      </c>
    </row>
    <row r="164" spans="1:3" x14ac:dyDescent="0.25">
      <c r="A164" s="62"/>
      <c r="B164" s="52">
        <v>6</v>
      </c>
      <c r="C164" s="53" t="s">
        <v>335</v>
      </c>
    </row>
    <row r="165" spans="1:3" x14ac:dyDescent="0.25">
      <c r="A165" s="62"/>
      <c r="B165" s="47" t="s">
        <v>336</v>
      </c>
      <c r="C165" s="48" t="s">
        <v>337</v>
      </c>
    </row>
    <row r="166" spans="1:3" x14ac:dyDescent="0.25">
      <c r="A166" t="s">
        <v>390</v>
      </c>
      <c r="B166" s="49" t="s">
        <v>55</v>
      </c>
      <c r="C166" s="50" t="s">
        <v>337</v>
      </c>
    </row>
    <row r="167" spans="1:3" x14ac:dyDescent="0.25">
      <c r="A167" s="62"/>
      <c r="B167" s="47" t="s">
        <v>338</v>
      </c>
      <c r="C167" s="48" t="s">
        <v>339</v>
      </c>
    </row>
    <row r="168" spans="1:3" x14ac:dyDescent="0.25">
      <c r="A168" s="62"/>
      <c r="B168" s="49" t="s">
        <v>340</v>
      </c>
      <c r="C168" s="50" t="s">
        <v>339</v>
      </c>
    </row>
    <row r="169" spans="1:3" x14ac:dyDescent="0.25">
      <c r="A169" s="62"/>
      <c r="B169" s="52">
        <v>7</v>
      </c>
      <c r="C169" s="53" t="s">
        <v>341</v>
      </c>
    </row>
    <row r="170" spans="1:3" x14ac:dyDescent="0.25">
      <c r="A170" s="62"/>
      <c r="B170" s="47" t="s">
        <v>342</v>
      </c>
      <c r="C170" s="48" t="s">
        <v>343</v>
      </c>
    </row>
    <row r="171" spans="1:3" x14ac:dyDescent="0.25">
      <c r="A171" s="62"/>
      <c r="B171" s="49" t="s">
        <v>344</v>
      </c>
      <c r="C171" s="50" t="s">
        <v>343</v>
      </c>
    </row>
    <row r="172" spans="1:3" x14ac:dyDescent="0.25">
      <c r="A172" s="62"/>
      <c r="B172" s="47" t="s">
        <v>345</v>
      </c>
      <c r="C172" s="48" t="s">
        <v>346</v>
      </c>
    </row>
    <row r="173" spans="1:3" x14ac:dyDescent="0.25">
      <c r="A173" s="62"/>
      <c r="B173" s="49" t="s">
        <v>347</v>
      </c>
      <c r="C173" s="50" t="s">
        <v>346</v>
      </c>
    </row>
    <row r="174" spans="1:3" x14ac:dyDescent="0.25">
      <c r="A174" s="62"/>
      <c r="B174" s="47" t="s">
        <v>348</v>
      </c>
      <c r="C174" s="48" t="s">
        <v>349</v>
      </c>
    </row>
    <row r="175" spans="1:3" x14ac:dyDescent="0.25">
      <c r="A175" t="s">
        <v>403</v>
      </c>
      <c r="B175" s="49" t="s">
        <v>65</v>
      </c>
      <c r="C175" s="50" t="s">
        <v>349</v>
      </c>
    </row>
    <row r="176" spans="1:3" x14ac:dyDescent="0.25">
      <c r="A176" s="62"/>
      <c r="B176" s="47" t="s">
        <v>350</v>
      </c>
      <c r="C176" s="48" t="s">
        <v>351</v>
      </c>
    </row>
    <row r="177" spans="1:3" x14ac:dyDescent="0.25">
      <c r="A177" t="s">
        <v>9</v>
      </c>
      <c r="B177" s="51" t="s">
        <v>84</v>
      </c>
      <c r="C177" s="50" t="s">
        <v>351</v>
      </c>
    </row>
    <row r="178" spans="1:3" x14ac:dyDescent="0.25">
      <c r="B178" s="52">
        <v>8</v>
      </c>
      <c r="C178" s="53" t="s">
        <v>352</v>
      </c>
    </row>
    <row r="179" spans="1:3" x14ac:dyDescent="0.25">
      <c r="A179" s="62"/>
      <c r="B179" s="47" t="s">
        <v>353</v>
      </c>
      <c r="C179" s="48" t="s">
        <v>354</v>
      </c>
    </row>
    <row r="180" spans="1:3" x14ac:dyDescent="0.25">
      <c r="A180" s="62"/>
      <c r="B180" s="49" t="s">
        <v>355</v>
      </c>
      <c r="C180" s="50" t="s">
        <v>354</v>
      </c>
    </row>
    <row r="181" spans="1:3" x14ac:dyDescent="0.25">
      <c r="A181" s="62"/>
      <c r="B181" s="47" t="s">
        <v>356</v>
      </c>
      <c r="C181" s="48" t="s">
        <v>357</v>
      </c>
    </row>
    <row r="182" spans="1:3" x14ac:dyDescent="0.25">
      <c r="A182" t="s">
        <v>707</v>
      </c>
      <c r="B182" s="49" t="s">
        <v>358</v>
      </c>
      <c r="C182" s="50" t="s">
        <v>359</v>
      </c>
    </row>
    <row r="183" spans="1:3" x14ac:dyDescent="0.25">
      <c r="A183" t="s">
        <v>388</v>
      </c>
      <c r="B183" s="56" t="s">
        <v>360</v>
      </c>
      <c r="C183" s="9" t="s">
        <v>361</v>
      </c>
    </row>
    <row r="184" spans="1:3" x14ac:dyDescent="0.25">
      <c r="A184" s="62"/>
      <c r="B184" s="49" t="s">
        <v>362</v>
      </c>
      <c r="C184" s="50" t="s">
        <v>363</v>
      </c>
    </row>
    <row r="185" spans="1:3" x14ac:dyDescent="0.25">
      <c r="A185" s="62"/>
      <c r="B185" s="47" t="s">
        <v>364</v>
      </c>
      <c r="C185" s="48" t="s">
        <v>365</v>
      </c>
    </row>
    <row r="186" spans="1:3" x14ac:dyDescent="0.25">
      <c r="A186" s="62"/>
      <c r="B186" s="49" t="s">
        <v>366</v>
      </c>
      <c r="C186" s="50" t="s">
        <v>365</v>
      </c>
    </row>
    <row r="187" spans="1:3" x14ac:dyDescent="0.25">
      <c r="A187" s="62"/>
      <c r="B187" s="57" t="s">
        <v>367</v>
      </c>
      <c r="C187" s="57" t="s">
        <v>368</v>
      </c>
    </row>
    <row r="188" spans="1:3" x14ac:dyDescent="0.25">
      <c r="A188" s="62"/>
      <c r="B188" s="47" t="s">
        <v>369</v>
      </c>
      <c r="C188" s="48" t="s">
        <v>370</v>
      </c>
    </row>
    <row r="189" spans="1:3" x14ac:dyDescent="0.25">
      <c r="A189" s="62"/>
      <c r="B189" s="56" t="s">
        <v>371</v>
      </c>
      <c r="C189" s="9" t="s">
        <v>370</v>
      </c>
    </row>
    <row r="190" spans="1:3" x14ac:dyDescent="0.25">
      <c r="A190" s="62"/>
      <c r="B190" s="49" t="s">
        <v>372</v>
      </c>
      <c r="C190" s="50" t="s">
        <v>373</v>
      </c>
    </row>
    <row r="191" spans="1:3" x14ac:dyDescent="0.25">
      <c r="A191" s="62"/>
      <c r="B191" s="47" t="s">
        <v>374</v>
      </c>
      <c r="C191" s="48" t="s">
        <v>375</v>
      </c>
    </row>
    <row r="192" spans="1:3" x14ac:dyDescent="0.25">
      <c r="A192" s="62"/>
      <c r="B192" s="49" t="s">
        <v>376</v>
      </c>
      <c r="C192" s="50" t="s">
        <v>375</v>
      </c>
    </row>
    <row r="193" spans="1:3" x14ac:dyDescent="0.25">
      <c r="A193" s="62"/>
      <c r="B193" s="47" t="s">
        <v>377</v>
      </c>
      <c r="C193" s="48" t="s">
        <v>378</v>
      </c>
    </row>
    <row r="194" spans="1:3" x14ac:dyDescent="0.25">
      <c r="A194" s="62"/>
      <c r="B194" s="49" t="s">
        <v>379</v>
      </c>
      <c r="C194" s="50" t="s">
        <v>378</v>
      </c>
    </row>
    <row r="195" spans="1:3" x14ac:dyDescent="0.25">
      <c r="A195" s="62"/>
      <c r="B195" s="52">
        <v>10</v>
      </c>
      <c r="C195" s="53" t="s">
        <v>552</v>
      </c>
    </row>
    <row r="196" spans="1:3" x14ac:dyDescent="0.25">
      <c r="A196" s="88"/>
      <c r="B196" s="47" t="s">
        <v>553</v>
      </c>
      <c r="C196" s="48" t="s">
        <v>554</v>
      </c>
    </row>
    <row r="197" spans="1:3" x14ac:dyDescent="0.25">
      <c r="A197" s="89" t="s">
        <v>520</v>
      </c>
      <c r="B197" s="49" t="s">
        <v>555</v>
      </c>
      <c r="C197" s="50" t="s">
        <v>520</v>
      </c>
    </row>
    <row r="198" spans="1:3" x14ac:dyDescent="0.25">
      <c r="A198" s="88"/>
      <c r="B198" s="47" t="s">
        <v>556</v>
      </c>
      <c r="C198" s="48" t="s">
        <v>557</v>
      </c>
    </row>
    <row r="199" spans="1:3" x14ac:dyDescent="0.25">
      <c r="A199" s="88" t="s">
        <v>558</v>
      </c>
      <c r="B199" s="49" t="s">
        <v>559</v>
      </c>
      <c r="C199" s="50" t="s">
        <v>560</v>
      </c>
    </row>
    <row r="200" spans="1:3" x14ac:dyDescent="0.25">
      <c r="A200" s="88" t="s">
        <v>561</v>
      </c>
      <c r="B200" s="56" t="s">
        <v>562</v>
      </c>
      <c r="C200" s="9" t="s">
        <v>563</v>
      </c>
    </row>
    <row r="201" spans="1:3" x14ac:dyDescent="0.25">
      <c r="A201" s="88" t="s">
        <v>564</v>
      </c>
      <c r="B201" s="56" t="s">
        <v>565</v>
      </c>
      <c r="C201" s="9" t="s">
        <v>566</v>
      </c>
    </row>
    <row r="202" spans="1:3" x14ac:dyDescent="0.25">
      <c r="A202" s="88" t="s">
        <v>567</v>
      </c>
      <c r="B202" s="56" t="s">
        <v>568</v>
      </c>
      <c r="C202" s="50" t="s">
        <v>569</v>
      </c>
    </row>
    <row r="203" spans="1:3" x14ac:dyDescent="0.25">
      <c r="A203" s="88"/>
      <c r="B203" s="52">
        <v>11</v>
      </c>
      <c r="C203" s="53" t="s">
        <v>570</v>
      </c>
    </row>
    <row r="204" spans="1:3" x14ac:dyDescent="0.25">
      <c r="A204" s="88"/>
      <c r="B204" s="47" t="s">
        <v>571</v>
      </c>
      <c r="C204" s="48" t="s">
        <v>557</v>
      </c>
    </row>
    <row r="205" spans="1:3" x14ac:dyDescent="0.25">
      <c r="A205" s="9" t="s">
        <v>572</v>
      </c>
      <c r="B205" s="90" t="s">
        <v>573</v>
      </c>
      <c r="C205" s="9" t="s">
        <v>582</v>
      </c>
    </row>
    <row r="206" spans="1:3" x14ac:dyDescent="0.25">
      <c r="A206" s="9" t="s">
        <v>574</v>
      </c>
      <c r="B206" s="9" t="s">
        <v>575</v>
      </c>
      <c r="C206" s="9" t="s">
        <v>574</v>
      </c>
    </row>
    <row r="207" spans="1:3" x14ac:dyDescent="0.25">
      <c r="A207" s="9" t="s">
        <v>452</v>
      </c>
      <c r="B207" s="9" t="s">
        <v>577</v>
      </c>
      <c r="C207" s="9" t="s">
        <v>452</v>
      </c>
    </row>
    <row r="208" spans="1:3" x14ac:dyDescent="0.25">
      <c r="A208" s="9" t="s">
        <v>578</v>
      </c>
      <c r="B208" s="9" t="s">
        <v>579</v>
      </c>
      <c r="C208" s="9" t="s">
        <v>578</v>
      </c>
    </row>
    <row r="209" spans="1:3" x14ac:dyDescent="0.25">
      <c r="A209" s="9" t="s">
        <v>444</v>
      </c>
      <c r="B209" s="9" t="s">
        <v>580</v>
      </c>
      <c r="C209" s="9" t="s">
        <v>444</v>
      </c>
    </row>
    <row r="210" spans="1:3" x14ac:dyDescent="0.25">
      <c r="A210" s="9" t="s">
        <v>576</v>
      </c>
      <c r="B210" s="9" t="s">
        <v>581</v>
      </c>
      <c r="C210" s="9" t="s">
        <v>576</v>
      </c>
    </row>
  </sheetData>
  <autoFilter ref="B1:C194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CAZUL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2020-03-04T19:55:33Z</dcterms:modified>
</cp:coreProperties>
</file>